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년\고용유지지원금(휴직 휴업)\250512  개정사항\(26. 5. 12.이후) 고용유지지원금 게획 신고 및 지원금 신청 안내\000 260724 수정\홈피 게재용\"/>
    </mc:Choice>
  </mc:AlternateContent>
  <x:bookViews>
    <x:workbookView xWindow="0" yWindow="0" windowWidth="28545" windowHeight="11340" tabRatio="528" activeTab="1"/>
  </x:bookViews>
  <x:sheets>
    <x:sheet name="공휴일데이터" sheetId="1" state="hidden" r:id="rId4"/>
    <x:sheet name="사업장 확인용 체크리스트(제출 불필요)" sheetId="2" r:id="rId5"/>
    <x:sheet name="단축률 산정내역(제출 필수)" sheetId="3" r:id="rId6"/>
    <x:sheet name="수당산출내역(제출 필수)" sheetId="4" r:id="rId7"/>
    <x:sheet name="출퇴근기록(객관적 자료와 제출, 100%단축시 미제출)" sheetId="5" r:id="rId8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<x:sst xmlns:r="http://schemas.openxmlformats.org/officeDocument/2006/relationships" xmlns:c="http://schemas.openxmlformats.org/drawingml/2006/chart" xmlns:x="http://schemas.openxmlformats.org/spreadsheetml/2006/main" count="213" uniqueCount="160">
  <x:si>
    <x:t>사업장명</x:t>
  </x:si>
  <x:si>
    <x:t>7월</x:t>
  </x:si>
  <x:si>
    <x:t>4월</x:t>
  </x:si>
  <x:si>
    <x:t>합계</x:t>
  </x:si>
  <x:si>
    <x:t>비고</x:t>
  </x:si>
  <x:si>
    <x:t>월</x:t>
  </x:si>
  <x:si>
    <x:t>12월</x:t>
  </x:si>
  <x:si>
    <x:t>8월</x:t>
  </x:si>
  <x:si>
    <x:t>5월</x:t>
  </x:si>
  <x:si>
    <x:t>11월</x:t>
  </x:si>
  <x:si>
    <x:t>10월</x:t>
  </x:si>
  <x:si>
    <x:t>3월</x:t>
  </x:si>
  <x:si>
    <x:t>성명</x:t>
  </x:si>
  <x:si>
    <x:t>9월</x:t>
  </x:si>
  <x:si>
    <x:t>6월</x:t>
  </x:si>
  <x:si>
    <x:t>2월</x:t>
  </x:si>
  <x:si>
    <x:t>1월</x:t>
  </x:si>
  <x:si>
    <x:t>70% 지급
시급</x:t>
  </x:si>
  <x:si>
    <x:t>지원 상한액
(1일 68,100원)</x:t>
  </x:si>
  <x:si>
    <x:t>지원금과 상한액 중 적은 금액 지급</x:t>
  </x:si>
  <x:si>
    <x:t>평균</x:t>
  </x:si>
  <x:si>
    <x:t>년도</x:t>
  </x:si>
  <x:si>
    <x:t>22일</x:t>
  </x:si>
  <x:si>
    <x:t>26.6월</x:t>
  </x:si>
  <x:si>
    <x:t>24년 월(총 회)/ 25년 월(총 회)/ 26년 월(총 회)            
 *예) 24년 1월/ 25년 1월/ 26년 1월은 신청불가</x:t>
  </x:si>
  <x:si>
    <x:t>근무시간</x:t>
  </x:si>
  <x:si>
    <x:t>2025년</x:t>
  </x:si>
  <x:si>
    <x:t>2024년</x:t>
  </x:si>
  <x:si>
    <x:t>최저임금 미만여부 확인(26년도 10,320원/ 209시간 2,156,880원), 총 근로시간 확인</x:t>
  </x:si>
  <x:si>
    <x:t>1월(31일) / 누계(31일)           *모든 지원일수를 합하여 당해 연도 180일 한도</x:t>
  </x:si>
  <x:si>
    <x:r>
      <x:rPr>
        <x:rFont val="맑은 고딕"/>
        <x:sz val="11"/>
        <x:color rgb="ff000000"/>
      </x:rPr>
      <x:t>예)원래 급여, 평균임금 70%, 통상임금 100%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ff0000"/>
          </x:rPr>
        </mc:Fallback>
      </mc:AlternateContent>
      <x:t>(평균임금으로 처리시, 3개월분 급여서류 필요)</x:t>
    </x:r>
  </x:si>
  <x:si>
    <x:r>
      <x:t xml:space="preserve">근로시간 및 유무급휴일확인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(최초 신청시 한함)</x:t>
    </x:r>
  </x:si>
  <x:si>
    <x:r>
      <x:t xml:space="preserve">해당 근로자 근로계약서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(최초 신청시 한함)</x:t>
    </x:r>
  </x:si>
  <x:si>
    <x:t>전자·기계적 장비로 출퇴근 기록 or 교통카드내역 등+ 출퇴근 기록부(출퇴근시각,본인서명)</x:t>
  </x:si>
  <x:si>
    <x:t>매출액</x:t>
  </x:si>
  <x:si>
    <x:t>(부처님오신날)</x:t>
  </x:si>
  <x:si>
    <x:t>26.9월~11월</x:t>
  </x:si>
  <x:si>
    <x:t>-8% (부적합)</x:t>
  </x:si>
  <x:si>
    <x:t>26.9.1~9.30</x:t>
  </x:si>
  <x:si>
    <x:r>
      <x:t xml:space="preserve">지원금 신청 시 : 급여대장, 이체내역(계획대로 이행, 근로자에게 수당 지급 후 신청)
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 xml:space="preserve">* 고용유지조치를 실시한 달의 마지막 날로부터 3개월 이내 
    - 제척기간 도과로 지원금을 지급하지 않음
</x:t>
    </x:r>
    <x:r>
      <x:rPr>
        <x:rFont val="맑은 고딕"/>
        <x:sz val="11"/>
        <x:color rgb="ff000000"/>
      </x:rPr>
      <x:t xml:space="preserve">(예시) 유급 고용유지조치 계획이 ’26.7월(실시기간: 7.1.~7.31)에 이루어진 경우
       ⇒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>7월 고용유지지원금은 ’26.10.31.까지 신청하여야 함</x:t>
    </x:r>
  </x:si>
  <x:si>
    <x:t>사업장 확인용 체크리스트(제출 불필요)</x:t>
  </x:si>
  <x:si>
    <x:r>
      <x:t xml:space="preserve">고용조정 제한기간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(계속고용의무기간)</x:t>
    </x:r>
  </x:si>
  <x:si>
    <x:t>휴업(단축)
시간</x:t>
  </x:si>
  <x:si>
    <x:t>3년 연속 같은달~신청불가</x:t>
  </x:si>
  <x:si>
    <x:t>원래 시급 * 휴업시간</x:t>
  </x:si>
  <x:si>
    <x:t>▶기준 달의 매출액과 직전 6개웕 중 3개월씩의 월평균 매출액이 계속 감소 추세</x:t>
  </x:si>
  <x:si>
    <x:t>최근 2년간 지원된 고용유지조치 종료후 6개월 내 고용조정한 경우(10%이상 이직)</x:t>
  </x:si>
  <x:si>
    <x:t>역(曆)에 따른1개월의 소정근로시간 중 100분의 20이상 단축(1일~말일)</x:t>
  </x:si>
  <x:si>
    <x:t>접수일: @@ ~ 반드시 고용유지조치 실시일의 전날까지 제출(1개월씩 신청)</x:t>
  </x:si>
  <x:si>
    <x:t>계획보다 미달: 실제 이행한 내용에 따라 지급/ 50% 이상 미이행: 부지급</x:t>
  </x:si>
  <x:si>
    <x:t>26.7월</x:t>
  </x:si>
  <x:si>
    <x:t>①기준달 직전 6개월 월평균 매출액 대비 15%이상 감소
②기준달의 매출액과 기준달 직전 6개월 중 3개월씩의 월평균 매출액이 계속 감소</x:t>
  </x:si>
  <x:si>
    <x:t>고용유지조치 계획신고서</x:t>
  </x:si>
  <x:si>
    <x:t>신청월 고용유지조치일수</x:t>
  </x:si>
  <x:si>
    <x:t>매출액 대비표(증빙서류)</x:t>
  </x:si>
  <x:si>
    <x:t>1년간  지원받은 일수</x:t>
  </x:si>
  <x:si>
    <x:t>지원금
(2/3 지원율)</x:t>
  </x:si>
  <x:si>
    <x:t>신청월 고용유지조치기간</x:t>
  </x:si>
  <x:si>
    <x:t>부정수급 관련 규정 안내문</x:t>
  </x:si>
  <x:si>
    <x:t>고용유지조치기간 신규채용</x:t>
  </x:si>
  <x:si>
    <x:t>고용유지조치 180일 초과</x:t>
  </x:si>
  <x:si>
    <x:t>개인별 단축률 20% 이상</x:t>
  </x:si>
  <x:si>
    <x:t>고용유지조치기간(전체)</x:t>
  </x:si>
  <x:si>
    <x:t>감소율 15%이상 여부</x:t>
  </x:si>
  <x:si>
    <x:t>3년 연속 같은달 신고</x:t>
  </x:si>
  <x:si>
    <x:t>고용유지조치기간 + 1개월</x:t>
  </x:si>
  <x:si>
    <x:t>근로계약서상 
월소정근로시간</x:t>
  </x:si>
  <x:si>
    <x:t>계획서(노사협의서)</x:t>
  </x:si>
  <x:si>
    <x:t>근로자대표 선임장</x:t>
  </x:si>
  <x:si>
    <x:t>개인별 단축근로시간</x:t>
  </x:si>
  <x:si>
    <x:t>단축률 산정내역</x:t>
  </x:si>
  <x:si>
    <x:t>전일까지 신고여부</x:t>
  </x:si>
  <x:si>
    <x:t>계획 준수 의무</x:t>
  </x:si>
  <x:si>
    <x:t>노사협의회 회의록</x:t>
  </x:si>
  <x:si>
    <x:t>고용유지조치기간</x:t>
  </x:si>
  <x:si>
    <x:t xml:space="preserve">지원금 신청시 </x:t>
  </x:si>
  <x:si>
    <x:t>고용유지조치대상자</x:t>
  </x:si>
  <x:si>
    <x:t>출퇴근시간 확인서류</x:t>
  </x:si>
  <x:si>
    <x:t>개인별 소정근로시간</x:t>
  </x:si>
  <x:si>
    <x:t xml:space="preserve">게획 변경 시 </x:t>
  </x:si>
  <x:si>
    <x:t>직전 6개월 매출액</x:t>
  </x:si>
  <x:si>
    <x:t>유의사항 안내문</x:t>
  </x:si>
  <x:si>
    <x:t>신규 지원 제한</x:t>
  </x:si>
  <x:si>
    <x:t>고용유지조치수당</x:t>
  </x:si>
  <x:si>
    <x:t>직전 6개월 중 1~3월 매출액</x:t>
  </x:si>
  <x:si>
    <x:t>원래 시급</x:t>
  </x:si>
  <x:si>
    <x:t>지원받은 달</x:t>
  </x:si>
  <x:si>
    <x:t>기준월 매출액</x:t>
  </x:si>
  <x:si>
    <x:t>180일지원</x:t>
  </x:si>
  <x:si>
    <x:t xml:space="preserve">관리번호: </x:t>
  </x:si>
  <x:si>
    <x:t>최종 지원금</x:t>
  </x:si>
  <x:si>
    <x:t>대상자 명단</x:t>
  </x:si>
  <x:si>
    <x:t>근로자 확인서</x:t>
  </x:si>
  <x:si>
    <x:t>26.5월</x:t>
  </x:si>
  <x:si>
    <x:t>26.3월</x:t>
  </x:si>
  <x:si>
    <x:t>26.2월</x:t>
  </x:si>
  <x:si>
    <x:t>참고사항</x:t>
  </x:si>
  <x:si>
    <x:t>지원받은 일수</x:t>
  </x:si>
  <x:si>
    <x:t>휴업일수</x:t>
  </x:si>
  <x:si>
    <x:t>26.4월</x:t>
  </x:si>
  <x:si>
    <x:t>2026년</x:t>
  </x:si>
  <x:si>
    <x:t>휴게시간</x:t>
  </x:si>
  <x:si>
    <x:t>임금보전금품</x:t>
  </x:si>
  <x:si>
    <x:t>(대체)</x:t>
  </x:si>
  <x:si>
    <x:t>(지방선거)</x:t>
  </x:si>
  <x:si>
    <x:t>출근시각</x:t>
  </x:si>
  <x:si>
    <x:t>평균임금70%</x:t>
  </x:si>
  <x:si>
    <x:t>퇴근시각</x:t>
  </x:si>
  <x:si>
    <x:t>매월 근로자 서명 받아서 제출하여야 함. 모든 서류 원본은 사무실 보관 필수(3년)</x:t>
  </x:si>
  <x:si>
    <x:t>※ 다만, 근로시간 단축률 100%이고, 주휴 및 약정휴일에 대한 급여도 다 지급한 경우 : 고용유지조치수당 *2/3 지원률 또는 지원상한액 지급(1일 68,100원)</x:t>
  </x:si>
  <x:si>
    <x:r>
      <x:t>사업주 가족관계증명서,
등기부등본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(최초 신청시 한함)</x:t>
    </x:r>
  </x:si>
  <x:si>
    <x:t>※ 시급 = 근로계약서 상의 월 급여/ 월 소정근로시간(주 40시간 근무시, 월 소정근로시간은 209시간임)</x:t>
  </x:si>
  <x:si>
    <x:t>70% 시급 * 휴업시간</x:t>
  </x:si>
  <x:si>
    <x:t>31일</x:t>
  </x:si>
  <x:si>
    <x:t>5일</x:t>
  </x:si>
  <x:si>
    <x:t>4일</x:t>
  </x:si>
  <x:si>
    <x:t>7일</x:t>
  </x:si>
  <x:si>
    <x:t>12일</x:t>
  </x:si>
  <x:si>
    <x:t>16일</x:t>
  </x:si>
  <x:si>
    <x:t>21일</x:t>
  </x:si>
  <x:si>
    <x:t>27일</x:t>
  </x:si>
  <x:si>
    <x:t>29일</x:t>
  </x:si>
  <x:si>
    <x:t xml:space="preserve">변경 전일까지 계획변경신고서 제출(노사합의서, 증빙자료 첨부) </x:t>
  </x:si>
  <x:si>
    <x:t>근로자의 과반수를 대표하는 자와 협의/ 근로자 과반수 이상 참석</x:t>
  </x:si>
  <x:si>
    <x:t>고용24로 신청할 경우 제출 불필요</x:t>
  </x:si>
  <x:si>
    <x:t>직전 6개월 중 4~6월 매출액</x:t>
  </x:si>
  <x:si>
    <x:t>예시</x:t>
  </x:si>
  <x:si>
    <x:t>18일</x:t>
  </x:si>
  <x:si>
    <x:t>2일</x:t>
  </x:si>
  <x:si>
    <x:t>25일</x:t>
  </x:si>
  <x:si>
    <x:t>1일</x:t>
  </x:si>
  <x:si>
    <x:t>총계</x:t>
  </x:si>
  <x:si>
    <x:t>8일</x:t>
  </x:si>
  <x:si>
    <x:t>6일</x:t>
  </x:si>
  <x:si>
    <x:t>3일</x:t>
  </x:si>
  <x:si>
    <x:t>서명</x:t>
  </x:si>
  <x:si>
    <x:t>날짜</x:t>
  </x:si>
  <x:si>
    <x:t>9일</x:t>
  </x:si>
  <x:si>
    <x:t>13일</x:t>
  </x:si>
  <x:si>
    <x:t>15일</x:t>
  </x:si>
  <x:si>
    <x:t>17일</x:t>
  </x:si>
  <x:si>
    <x:t>10일</x:t>
  </x:si>
  <x:si>
    <x:t>24일</x:t>
  </x:si>
  <x:si>
    <x:t>14일</x:t>
  </x:si>
  <x:si>
    <x:t>20일</x:t>
  </x:si>
  <x:si>
    <x:t>28일</x:t>
  </x:si>
  <x:si>
    <x:t>11일</x:t>
  </x:si>
  <x:si>
    <x:t>23일</x:t>
  </x:si>
  <x:si>
    <x:t>26일</x:t>
  </x:si>
  <x:si>
    <x:t>19일</x:t>
  </x:si>
  <x:si>
    <x:t>30일</x:t>
  </x:si>
  <x:si>
    <x:t>근로계약서상 
월급여</x:t>
  </x:si>
  <x:si>
    <x:t>26.8월(고용유지조치 실시 첫날이 속하는 달의 직전 달)</x:t>
  </x:si>
  <x:si>
    <x:t>통상임금 100%
or
기존급여 100%</x:t>
  </x:si>
  <x:si>
    <x:t>출 퇴 근 기 록 부 (     월)</x:t>
  </x:si>
  <x:si>
    <x:r>
      <x:t>매출 감소율이 15%이상 또는 매출 감소 추세, 둘 중 하나에 해당하면 신청 가능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Type val="1"/>
            <hs:underlineShape val="solid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(둘 다 비해당 시에는 신청불가함)</x:t>
    </x:r>
  </x:si>
  <x:si>
    <x:t>증감 내역</x:t>
  </x:si>
  <x:si>
    <x:t>감소(적합)</x:t>
  </x:si>
  <x:si>
    <x:t>감소 추세</x:t>
  </x:si>
  <x:si>
    <x:t>▶기준 달의 매출액이 직전 6개월 월평균 매출액 대비 15% 이상 감소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</x:si>
</x:sst>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0_ "/>
    <x:numFmt numFmtId="166" formatCode="_-* #,##0.0_-;\-* #,##0.0_-;_-* &quot;-&quot;_-;_-@_-"/>
    <x:numFmt numFmtId="167" formatCode="##\명"/>
    <x:numFmt numFmtId="168" formatCode="0.0%"/>
  </x:numFmts>
  <x:fonts count="3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0000"/>
          <x:b val="1"/>
          <x:u/>
          <hs:underlineType val="1"/>
          <hs:underlineShape val="solid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x:u/>
          <hs:underlineType val="1"/>
          <hs:underlineShape val="solid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  <x:u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ffef99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ecd174"/>
        <x:bgColor indexed="64"/>
      </x:patternFill>
    </x:fill>
  </x:fills>
  <x:borders count="5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double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double">
        <x:color auto="1"/>
      </x:right>
      <x:top style="thin">
        <x:color auto="1"/>
      </x:top>
      <x:bottom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double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double">
        <x:color auto="1"/>
      </x:right>
      <x:top style="thin">
        <x:color auto="1"/>
      </x:top>
      <x:bottom style="medium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double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00">
    <x:xf numFmtId="0" fontId="0" fillId="0" borderId="0" xfId="1" applyNumberForma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14" fontId="0" fillId="0" borderId="0" xfId="1" applyNumberFormat="1" applyFont="1" applyFill="1" applyBorder="1" applyAlignment="1" applyProtection="1">
      <x:alignment horizontal="left" vertical="center"/>
    </x:xf>
    <x:xf numFmtId="14" fontId="0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14" fontId="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1" applyNumberFormat="1" applyFill="1">
      <x:alignment horizontal="general" vertical="center"/>
    </x:xf>
    <x:xf numFmtId="0" fontId="0" fillId="0" borderId="1" xfId="1" applyNumberFormat="1" applyFill="1" applyBorder="1">
      <x:alignment horizontal="general" vertical="center"/>
    </x:xf>
    <x:xf numFmtId="0" fontId="0" fillId="0" borderId="1" xfId="0" applyNumberFormat="1" applyFont="1" applyFill="1" applyBorder="1" applyAlignment="1" applyProtection="1">
      <x:alignment horizontal="general" vertical="bottom"/>
    </x:xf>
    <x:xf numFmtId="0" fontId="0" fillId="0" borderId="1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6" xfId="1" applyNumberFormat="1" applyFill="1" applyBorder="1">
      <x:alignment horizontal="general" vertical="center"/>
    </x:xf>
    <x:xf numFmtId="0" fontId="0" fillId="0" borderId="6" xfId="1" applyNumberFormat="1" applyBorder="1">
      <x:alignment horizontal="general" vertical="center"/>
    </x:xf>
    <x:xf numFmtId="0" fontId="0" fillId="0" borderId="7" xfId="1" applyNumberFormat="1" applyBorder="1">
      <x:alignment horizontal="general" vertical="center"/>
    </x:xf>
    <x:xf numFmtId="0" fontId="0" fillId="0" borderId="8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7" fillId="0" borderId="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Fill="1" applyBorder="1" applyAlignment="1" applyProtection="1" hs:applyExtension="1">
          <x:alignment horizontal="center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applyProtection="1" hs:applyExtension="1">
          <x:alignment horizontal="center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0" fillId="0" borderId="0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168" fontId="20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0" fillId="0" borderId="8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168" fontId="20" fillId="0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6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20" fillId="0" borderId="6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7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7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8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20" fillId="0" borderId="8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general" vertical="center" wrapText="1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general" vertical="center" wrapText="1"/>
        </x:xf>
      </mc:Fallback>
    </mc:AlternateContent>
    <x:xf numFmtId="0" fontId="0" fillId="0" borderId="0" xfId="1" applyNumberFormat="1" applyAlignment="1">
      <x:alignment horizontal="general" vertical="center"/>
    </x:xf>
    <x:xf numFmtId="41" fontId="0" fillId="0" borderId="1" xfId="0" applyNumberFormat="1" applyFont="1" applyFill="1" applyBorder="1" applyAlignment="1" applyProtection="1">
      <x:alignment horizontal="general" vertical="center"/>
    </x:xf>
    <x:xf numFmtId="164" fontId="0" fillId="0" borderId="1" xfId="2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8" fillId="0" borderId="28" xfId="0" applyNumberFormat="1" applyFont="1" applyFill="1" applyBorder="1" applyAlignment="1" applyProtection="1">
      <x:alignment horizontal="general" vertical="center"/>
    </x:xf>
    <x:xf numFmtId="41" fontId="8" fillId="0" borderId="6" xfId="0" applyNumberFormat="1" applyFont="1" applyFill="1" applyBorder="1" applyAlignment="1" applyProtection="1">
      <x:alignment horizontal="general" vertical="center"/>
    </x:xf>
    <x:xf numFmtId="41" fontId="8" fillId="0" borderId="29" xfId="0" applyNumberFormat="1" applyFont="1" applyFill="1" applyBorder="1" applyAlignment="1" applyProtection="1">
      <x:alignment horizontal="general" vertical="center"/>
    </x:xf>
    <x:xf numFmtId="41" fontId="8" fillId="7" borderId="8" xfId="0" applyNumberFormat="1" applyFont="1" applyFill="1" applyBorder="1" applyAlignment="1" applyProtection="1">
      <x:alignment horizontal="general" vertical="center"/>
    </x:xf>
    <x:xf numFmtId="41" fontId="8" fillId="7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7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15" xfId="0" applyNumberFormat="1" applyFont="1" applyFill="1" applyBorder="1" applyAlignment="1" applyProtection="1">
      <x:alignment horizontal="general" vertical="center"/>
    </x:xf>
    <x:xf numFmtId="41" fontId="0" fillId="0" borderId="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7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31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32" xfId="0" applyNumberFormat="1" applyFont="1" applyFill="1" applyBorder="1" applyAlignment="1" applyProtection="1">
      <x:alignment horizontal="general" vertical="center"/>
    </x:xf>
    <x:xf numFmtId="41" fontId="0" fillId="0" borderId="33" xfId="0" applyNumberFormat="1" applyFont="1" applyFill="1" applyBorder="1" applyAlignment="1" applyProtection="1">
      <x:alignment horizontal="general" vertical="center"/>
    </x:xf>
    <x:xf numFmtId="0" fontId="2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9" fillId="0" borderId="32" xfId="0" applyNumberFormat="1" applyFont="1" applyFill="1" applyBorder="1" applyAlignment="1" applyProtection="1">
      <x:alignment horizontal="general" vertical="center"/>
    </x:xf>
    <x:xf numFmtId="41" fontId="9" fillId="0" borderId="3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5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0" fillId="0" borderId="27" xfId="0" applyNumberFormat="1" applyFont="1" applyFill="1" applyBorder="1" applyAlignment="1" applyProtection="1">
      <x:alignment horizontal="general" vertical="center"/>
    </x:xf>
    <x:xf numFmtId="41" fontId="8" fillId="0" borderId="3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9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9" fillId="0" borderId="40" xfId="0" applyNumberFormat="1" applyFont="1" applyFill="1" applyBorder="1" applyAlignment="1" applyProtection="1">
      <x:alignment horizontal="general" vertical="center"/>
    </x:xf>
    <x:xf numFmtId="41" fontId="9" fillId="0" borderId="4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7" borderId="4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4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0" fillId="0" borderId="43" xfId="0" applyNumberFormat="1" applyFont="1" applyFill="1" applyBorder="1" applyAlignment="1" applyProtection="1">
      <x:alignment horizontal="general" vertical="bottom"/>
    </x:xf>
    <x:xf numFmtId="41" fontId="0" fillId="0" borderId="5" xfId="0" applyNumberFormat="1" applyFont="1" applyFill="1" applyBorder="1" applyAlignment="1" applyProtection="1">
      <x:alignment horizontal="general" vertical="center"/>
    </x:xf>
    <x:xf numFmtId="41" fontId="0" fillId="0" borderId="2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3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3" borderId="0" xfId="1" applyNumberFormat="1" applyFont="1" applyFill="1" applyAlignment="1">
          <x:alignment horizontal="center" vertical="center"/>
        </x:xf>
      </mc:Fallback>
    </mc:AlternateContent>
    <x:xf numFmtId="41" fontId="9" fillId="0" borderId="6" xfId="0" applyNumberFormat="1" applyFont="1" applyFill="1" applyBorder="1" applyAlignment="1" applyProtection="1">
      <x:alignment horizontal="general" vertical="center"/>
    </x:xf>
    <x:xf numFmtId="41" fontId="9" fillId="0" borderId="8" xfId="0" applyNumberFormat="1" applyFont="1" applyFill="1" applyBorder="1" applyAlignment="1" applyProtection="1">
      <x:alignment horizontal="general" vertical="center"/>
    </x:xf>
    <x:xf numFmtId="0" fontId="0" fillId="0" borderId="0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left" vertical="center"/>
          <hs:parashape hs:indentation="2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left" vertical="center"/>
        </x:xf>
      </mc:Fallback>
    </mc:AlternateContent>
    <x:xf numFmtId="0" fontId="0" fillId="0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left" vertical="center"/>
          <hs:parashape hs:indentation="2000"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left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general" vertical="center"/>
          <hs:parashape hs:indentation="1000"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>
      <x:alignment horizontal="general" vertical="center"/>
    </x:xf>
    <x:xf numFmtId="0" fontId="26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7" fillId="2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7" fillId="2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7" fillId="2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7" fillId="2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7" fillId="2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7" fillId="2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07월지원금신청(예정)_세파테크11월지원금신청_휴업수당산출및현황2008년10월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c3b00"/>
  </x:sheetPr>
  <x:dimension ref="A1:Y116"/>
  <x:sheetViews>
    <x:sheetView topLeftCell="A1" zoomScaleNormal="100" zoomScaleSheetLayoutView="100" workbookViewId="0">
      <x:selection activeCell="A1" activeCellId="0" sqref="A1:A1048576"/>
    </x:sheetView>
  </x:sheetViews>
  <x:sheetFormatPr defaultColWidth="8.66015625" defaultRowHeight="16.39999999999999857891"/>
  <x:cols>
    <x:col min="1" max="1" width="13.58203125" style="2" customWidth="1"/>
  </x:cols>
  <x:sheetData>
    <x:row r="1" spans="1:1">
      <x:c r="A1" s="3">
        <x:v>45658</x:v>
      </x:c>
    </x:row>
    <x:row r="2" spans="1:1">
      <x:c r="A2" s="3">
        <x:v>45685</x:v>
      </x:c>
    </x:row>
    <x:row r="3" spans="1:1">
      <x:c r="A3" s="3">
        <x:v>45686</x:v>
      </x:c>
    </x:row>
    <x:row r="4" spans="1:1">
      <x:c r="A4" s="3">
        <x:v>45687</x:v>
      </x:c>
    </x:row>
    <x:row r="5" spans="1:1">
      <x:c r="A5" s="3">
        <x:v>45717</x:v>
      </x:c>
    </x:row>
    <x:row r="6" spans="1:2">
      <x:c r="A6" s="3">
        <x:v>45719</x:v>
      </x:c>
      <x:c r="B6" t="s">
        <x:v>103</x:v>
      </x:c>
    </x:row>
    <x:row r="7" spans="1:1" customFormat="1">
      <x:c r="A7" s="3">
        <x:v>45778</x:v>
      </x:c>
    </x:row>
    <x:row r="8" spans="1:1">
      <x:c r="A8" s="3">
        <x:v>45782</x:v>
      </x:c>
    </x:row>
    <x:row r="9" spans="1:1">
      <x:c r="A9" s="3">
        <x:v>45783</x:v>
      </x:c>
    </x:row>
    <x:row r="10" spans="1:1">
      <x:c r="A10" s="3">
        <x:v>45814</x:v>
      </x:c>
    </x:row>
    <x:row r="11" spans="1:1">
      <x:c r="A11" s="3">
        <x:v>45884</x:v>
      </x:c>
    </x:row>
    <x:row r="12" spans="1:1">
      <x:c r="A12" s="3">
        <x:v>45933</x:v>
      </x:c>
    </x:row>
    <x:row r="13" spans="1:1">
      <x:c r="A13" s="3">
        <x:v>45935</x:v>
      </x:c>
    </x:row>
    <x:row r="14" spans="1:1">
      <x:c r="A14" s="3">
        <x:v>45936</x:v>
      </x:c>
    </x:row>
    <x:row r="15" spans="1:2">
      <x:c r="A15" s="3">
        <x:v>45937</x:v>
      </x:c>
      <x:c r="B15" t="s">
        <x:v>103</x:v>
      </x:c>
    </x:row>
    <x:row r="16" spans="1:2">
      <x:c r="A16" s="3">
        <x:v>45938</x:v>
      </x:c>
      <x:c r="B16" t="s">
        <x:v>103</x:v>
      </x:c>
    </x:row>
    <x:row r="17" spans="1:1">
      <x:c r="A17" s="3">
        <x:v>45939</x:v>
      </x:c>
    </x:row>
    <x:row r="18" spans="1:1">
      <x:c r="A18" s="3">
        <x:v>46016</x:v>
      </x:c>
    </x:row>
    <x:row r="19" spans="1:24">
      <x:c r="A19" s="5">
        <x:v>46023</x:v>
      </x:c>
      <x:c r="U19" s="4"/>
      <x:c r="V19" s="4"/>
      <x:c r="W19" s="4"/>
      <x:c r="X19" s="4"/>
    </x:row>
    <x:row r="20" spans="1:25">
      <x:c r="A20" s="5">
        <x:v>46069</x:v>
      </x:c>
      <x:c r="B20" s="137"/>
      <x:c r="C20" s="137"/>
      <x:c r="D20" s="137"/>
      <x:c r="E20" s="137"/>
      <x:c r="F20" s="137"/>
      <x:c r="G20" s="137"/>
      <x:c r="H20" s="137"/>
      <x:c r="I20" s="137"/>
      <x:c r="J20" s="137"/>
      <x:c r="K20" s="137"/>
      <x:c r="L20" s="137"/>
      <x:c r="M20" s="137"/>
      <x:c r="N20" s="137"/>
      <x:c r="O20" s="137"/>
      <x:c r="P20" s="137"/>
      <x:c r="Q20" s="137"/>
      <x:c r="R20" s="137"/>
      <x:c r="S20" s="137"/>
      <x:c r="T20" s="137"/>
      <x:c r="U20" s="137"/>
      <x:c r="V20" s="137"/>
      <x:c r="W20" s="137"/>
      <x:c r="X20" s="137"/>
      <x:c r="Y20" s="137"/>
    </x:row>
    <x:row r="21" spans="1:1">
      <x:c r="A21" s="5">
        <x:v>46070</x:v>
      </x:c>
    </x:row>
    <x:row r="22" spans="1:1">
      <x:c r="A22" s="5">
        <x:v>46071</x:v>
      </x:c>
    </x:row>
    <x:row r="23" spans="1:1">
      <x:c r="A23" s="5">
        <x:v>46082</x:v>
      </x:c>
    </x:row>
    <x:row r="24" spans="1:2">
      <x:c r="A24" s="5">
        <x:v>46083</x:v>
      </x:c>
      <x:c r="B24" t="s">
        <x:v>103</x:v>
      </x:c>
    </x:row>
    <x:row r="25" spans="1:1" customFormat="1">
      <x:c r="A25" s="5">
        <x:v>46143</x:v>
      </x:c>
    </x:row>
    <x:row r="26" spans="1:1">
      <x:c r="A26" s="5">
        <x:v>46147</x:v>
      </x:c>
    </x:row>
    <x:row r="27" spans="1:1">
      <x:c r="A27" s="5">
        <x:v>46166</x:v>
      </x:c>
    </x:row>
    <x:row r="28" spans="1:2">
      <x:c r="A28" s="5">
        <x:v>46167</x:v>
      </x:c>
      <x:c r="B28" t="s">
        <x:v>103</x:v>
      </x:c>
    </x:row>
    <x:row r="29" spans="1:2">
      <x:c r="A29" s="5">
        <x:v>46176</x:v>
      </x:c>
      <x:c r="B29" t="s">
        <x:v>104</x:v>
      </x:c>
    </x:row>
    <x:row r="30" spans="1:1">
      <x:c r="A30" s="5">
        <x:v>46179</x:v>
      </x:c>
    </x:row>
    <x:row r="31" spans="1:1" customFormat="1">
      <x:c r="A31" s="5">
        <x:v>46220</x:v>
      </x:c>
    </x:row>
    <x:row r="32" spans="1:1">
      <x:c r="A32" s="5">
        <x:v>46249</x:v>
      </x:c>
    </x:row>
    <x:row r="33" spans="1:2">
      <x:c r="A33" s="5">
        <x:v>46251</x:v>
      </x:c>
      <x:c r="B33" t="s">
        <x:v>103</x:v>
      </x:c>
    </x:row>
    <x:row r="34" spans="1:1">
      <x:c r="A34" s="5">
        <x:v>46289</x:v>
      </x:c>
    </x:row>
    <x:row r="35" spans="1:1">
      <x:c r="A35" s="5">
        <x:v>46290</x:v>
      </x:c>
    </x:row>
    <x:row r="36" spans="1:1">
      <x:c r="A36" s="5">
        <x:v>46291</x:v>
      </x:c>
    </x:row>
    <x:row r="37" spans="1:1">
      <x:c r="A37" s="5">
        <x:v>46298</x:v>
      </x:c>
    </x:row>
    <x:row r="38" spans="1:2">
      <x:c r="A38" s="5">
        <x:v>46300</x:v>
      </x:c>
      <x:c r="B38" t="s">
        <x:v>103</x:v>
      </x:c>
    </x:row>
    <x:row r="39" spans="1:1">
      <x:c r="A39" s="5">
        <x:v>46304</x:v>
      </x:c>
    </x:row>
    <x:row r="40" spans="1:1">
      <x:c r="A40" s="5">
        <x:v>46381</x:v>
      </x:c>
    </x:row>
    <x:row r="41" spans="1:24">
      <x:c r="A41" s="5">
        <x:v>46388</x:v>
      </x:c>
      <x:c r="U41" s="4"/>
      <x:c r="V41" s="4"/>
      <x:c r="W41" s="4"/>
      <x:c r="X41" s="4"/>
    </x:row>
    <x:row r="42" spans="1:1">
      <x:c r="A42" s="5">
        <x:v>46424</x:v>
      </x:c>
    </x:row>
    <x:row r="43" spans="1:1">
      <x:c r="A43" s="5">
        <x:v>46425</x:v>
      </x:c>
    </x:row>
    <x:row r="44" spans="1:1">
      <x:c r="A44" s="5">
        <x:v>46426</x:v>
      </x:c>
    </x:row>
    <x:row r="45" spans="1:2">
      <x:c r="A45" s="5">
        <x:v>46427</x:v>
      </x:c>
      <x:c r="B45" t="s">
        <x:v>103</x:v>
      </x:c>
    </x:row>
    <x:row r="46" spans="1:1">
      <x:c r="A46" s="5">
        <x:v>46447</x:v>
      </x:c>
    </x:row>
    <x:row r="47" spans="1:1" customFormat="1">
      <x:c r="A47" s="5">
        <x:v>46508</x:v>
      </x:c>
    </x:row>
    <x:row r="48" spans="1:1">
      <x:c r="A48" s="5">
        <x:v>46512</x:v>
      </x:c>
    </x:row>
    <x:row r="49" spans="1:2">
      <x:c r="A49" s="5">
        <x:v>46520</x:v>
      </x:c>
      <x:c r="B49" t="s">
        <x:v>35</x:v>
      </x:c>
    </x:row>
    <x:row r="50" spans="1:1">
      <x:c r="A50" s="5">
        <x:v>46544</x:v>
      </x:c>
    </x:row>
    <x:row r="51" spans="1:2" customFormat="1">
      <x:c r="A51" s="5">
        <x:v>46585</x:v>
      </x:c>
      <x:c r="B51" s="1" t="s">
        <x:v>103</x:v>
      </x:c>
    </x:row>
    <x:row r="52" spans="1:1">
      <x:c r="A52" s="5">
        <x:v>46614</x:v>
      </x:c>
    </x:row>
    <x:row r="53" spans="1:2">
      <x:c r="A53" s="5">
        <x:v>46615</x:v>
      </x:c>
      <x:c r="B53" t="s">
        <x:v>103</x:v>
      </x:c>
    </x:row>
    <x:row r="54" spans="1:1">
      <x:c r="A54" s="5">
        <x:v>46644</x:v>
      </x:c>
    </x:row>
    <x:row r="55" spans="1:1">
      <x:c r="A55" s="5">
        <x:v>46645</x:v>
      </x:c>
    </x:row>
    <x:row r="56" spans="1:1">
      <x:c r="A56" s="5">
        <x:v>46646</x:v>
      </x:c>
    </x:row>
    <x:row r="57" spans="1:1">
      <x:c r="A57" s="5">
        <x:v>46663</x:v>
      </x:c>
    </x:row>
    <x:row r="58" spans="1:2">
      <x:c r="A58" s="5">
        <x:v>46664</x:v>
      </x:c>
      <x:c r="B58" t="s">
        <x:v>103</x:v>
      </x:c>
    </x:row>
    <x:row r="59" spans="1:1">
      <x:c r="A59" s="5">
        <x:v>46669</x:v>
      </x:c>
    </x:row>
    <x:row r="60" spans="1:1">
      <x:c r="A60" s="5">
        <x:v>46746</x:v>
      </x:c>
    </x:row>
    <x:row r="61" spans="1:1">
      <x:c r="A61" s="3">
        <x:v>46753</x:v>
      </x:c>
    </x:row>
    <x:row r="62" spans="1:1">
      <x:c r="A62" s="3">
        <x:v>46778</x:v>
      </x:c>
    </x:row>
    <x:row r="63" spans="1:1">
      <x:c r="A63" s="3">
        <x:v>46779</x:v>
      </x:c>
    </x:row>
    <x:row r="64" spans="1:1">
      <x:c r="A64" s="3">
        <x:v>46780</x:v>
      </x:c>
    </x:row>
    <x:row r="65" spans="1:1">
      <x:c r="A65" s="3">
        <x:v>46813</x:v>
      </x:c>
    </x:row>
    <x:row r="66" spans="1:1" customFormat="1">
      <x:c r="A66" s="3">
        <x:v>46874</x:v>
      </x:c>
    </x:row>
    <x:row r="67" spans="1:2">
      <x:c r="A67" s="3">
        <x:v>46875</x:v>
      </x:c>
      <x:c r="B67" t="s">
        <x:v>35</x:v>
      </x:c>
    </x:row>
    <x:row r="68" spans="1:1">
      <x:c r="A68" s="3">
        <x:v>46878</x:v>
      </x:c>
    </x:row>
    <x:row r="69" spans="1:1">
      <x:c r="A69" s="3">
        <x:v>46910</x:v>
      </x:c>
    </x:row>
    <x:row r="70" spans="1:1" customFormat="1">
      <x:c r="A70" s="3">
        <x:v>46951</x:v>
      </x:c>
    </x:row>
    <x:row r="71" spans="1:1">
      <x:c r="A71" s="3">
        <x:v>46980</x:v>
      </x:c>
    </x:row>
    <x:row r="72" spans="1:1">
      <x:c r="A72" s="3">
        <x:v>47028</x:v>
      </x:c>
    </x:row>
    <x:row r="73" spans="1:1">
      <x:c r="A73" s="3">
        <x:v>47029</x:v>
      </x:c>
    </x:row>
    <x:row r="74" spans="1:1">
      <x:c r="A74" s="3">
        <x:v>47030</x:v>
      </x:c>
    </x:row>
    <x:row r="75" spans="1:2">
      <x:c r="A75" s="3">
        <x:v>47031</x:v>
      </x:c>
      <x:c r="B75" t="s">
        <x:v>103</x:v>
      </x:c>
    </x:row>
    <x:row r="76" spans="1:1">
      <x:c r="A76" s="3">
        <x:v>47035</x:v>
      </x:c>
    </x:row>
    <x:row r="77" spans="1:1">
      <x:c r="A77" s="3">
        <x:v>47112</x:v>
      </x:c>
    </x:row>
    <x:row r="78" spans="1:1">
      <x:c r="A78" s="3">
        <x:v>47119</x:v>
      </x:c>
    </x:row>
    <x:row r="79" spans="1:1">
      <x:c r="A79" s="3">
        <x:v>47161</x:v>
      </x:c>
    </x:row>
    <x:row r="80" spans="1:1">
      <x:c r="A80" s="3">
        <x:v>47162</x:v>
      </x:c>
    </x:row>
    <x:row r="81" spans="1:1">
      <x:c r="A81" s="3">
        <x:v>47163</x:v>
      </x:c>
    </x:row>
    <x:row r="82" spans="1:1">
      <x:c r="A82" s="3">
        <x:v>47178</x:v>
      </x:c>
    </x:row>
    <x:row r="83" spans="1:1" customFormat="1">
      <x:c r="A83" s="3">
        <x:v>47239</x:v>
      </x:c>
    </x:row>
    <x:row r="84" spans="1:1">
      <x:c r="A84" s="3">
        <x:v>47243</x:v>
      </x:c>
    </x:row>
    <x:row r="85" spans="1:2">
      <x:c r="A85" s="3">
        <x:v>47245</x:v>
      </x:c>
      <x:c r="B85" t="s">
        <x:v>103</x:v>
      </x:c>
    </x:row>
    <x:row r="86" spans="1:2">
      <x:c r="A86" s="3">
        <x:v>47258</x:v>
      </x:c>
      <x:c r="B86" t="s">
        <x:v>35</x:v>
      </x:c>
    </x:row>
    <x:row r="87" spans="1:2">
      <x:c r="A87" s="3">
        <x:v>47259</x:v>
      </x:c>
      <x:c r="B87" t="s">
        <x:v>103</x:v>
      </x:c>
    </x:row>
    <x:row r="88" spans="1:1">
      <x:c r="A88" s="3">
        <x:v>47275</x:v>
      </x:c>
    </x:row>
    <x:row r="89" spans="1:1" customFormat="1">
      <x:c r="A89" s="3">
        <x:v>47316</x:v>
      </x:c>
    </x:row>
    <x:row r="90" spans="1:1">
      <x:c r="A90" s="3">
        <x:v>47345</x:v>
      </x:c>
    </x:row>
    <x:row r="91" spans="1:1">
      <x:c r="A91" s="3">
        <x:v>47382</x:v>
      </x:c>
    </x:row>
    <x:row r="92" spans="1:1">
      <x:c r="A92" s="3">
        <x:v>47383</x:v>
      </x:c>
    </x:row>
    <x:row r="93" spans="1:1">
      <x:c r="A93" s="3">
        <x:v>47384</x:v>
      </x:c>
    </x:row>
    <x:row r="94" spans="1:2">
      <x:c r="A94" s="3">
        <x:v>47385</x:v>
      </x:c>
      <x:c r="B94" t="s">
        <x:v>103</x:v>
      </x:c>
    </x:row>
    <x:row r="95" spans="1:1">
      <x:c r="A95" s="3">
        <x:v>47394</x:v>
      </x:c>
    </x:row>
    <x:row r="96" spans="1:1">
      <x:c r="A96" s="3">
        <x:v>47400</x:v>
      </x:c>
    </x:row>
    <x:row r="97" spans="1:1">
      <x:c r="A97" s="3">
        <x:v>47477</x:v>
      </x:c>
    </x:row>
    <x:row r="98" spans="1:1">
      <x:c r="A98" s="3">
        <x:v>47484</x:v>
      </x:c>
    </x:row>
    <x:row r="99" spans="1:1">
      <x:c r="A99" s="3">
        <x:v>47516</x:v>
      </x:c>
    </x:row>
    <x:row r="100" spans="1:1">
      <x:c r="A100" s="3">
        <x:v>47517</x:v>
      </x:c>
    </x:row>
    <x:row r="101" spans="1:1">
      <x:c r="A101" s="3">
        <x:v>47518</x:v>
      </x:c>
    </x:row>
    <x:row r="102" spans="1:2">
      <x:c r="A102" s="3">
        <x:v>47519</x:v>
      </x:c>
      <x:c r="B102" t="s">
        <x:v>103</x:v>
      </x:c>
    </x:row>
    <x:row r="103" spans="1:1">
      <x:c r="A103" s="3">
        <x:v>47543</x:v>
      </x:c>
    </x:row>
    <x:row r="104" spans="1:1" customFormat="1">
      <x:c r="A104" s="3">
        <x:v>47604</x:v>
      </x:c>
    </x:row>
    <x:row r="105" spans="1:1">
      <x:c r="A105" s="3">
        <x:v>47608</x:v>
      </x:c>
    </x:row>
    <x:row r="106" spans="1:2">
      <x:c r="A106" s="3">
        <x:v>47609</x:v>
      </x:c>
      <x:c r="B106" t="s">
        <x:v>103</x:v>
      </x:c>
    </x:row>
    <x:row r="107" spans="1:2">
      <x:c r="A107" s="3">
        <x:v>47612</x:v>
      </x:c>
      <x:c r="B107" t="s">
        <x:v>35</x:v>
      </x:c>
    </x:row>
    <x:row r="108" spans="1:1">
      <x:c r="A108" s="3">
        <x:v>47640</x:v>
      </x:c>
    </x:row>
    <x:row r="109" spans="1:1" customFormat="1">
      <x:c r="A109" s="3">
        <x:v>47681</x:v>
      </x:c>
    </x:row>
    <x:row r="110" spans="1:1">
      <x:c r="A110" s="3">
        <x:v>47710</x:v>
      </x:c>
    </x:row>
    <x:row r="111" spans="1:1">
      <x:c r="A111" s="3">
        <x:v>47737</x:v>
      </x:c>
    </x:row>
    <x:row r="112" spans="1:1">
      <x:c r="A112" s="3">
        <x:v>47738</x:v>
      </x:c>
    </x:row>
    <x:row r="113" spans="1:1">
      <x:c r="A113" s="3">
        <x:v>47739</x:v>
      </x:c>
    </x:row>
    <x:row r="114" spans="1:1">
      <x:c r="A114" s="3">
        <x:v>47759</x:v>
      </x:c>
    </x:row>
    <x:row r="115" spans="1:1">
      <x:c r="A115" s="3">
        <x:v>47765</x:v>
      </x:c>
    </x:row>
    <x:row r="116" spans="1:1">
      <x:c r="A116" s="3">
        <x:v>47842</x:v>
      </x:c>
    </x:row>
  </x:sheetData>
  <x:mergeCells count="1">
    <x:mergeCell ref="B20:Y20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F45"/>
  <x:sheetViews>
    <x:sheetView tabSelected="1" topLeftCell="A1" zoomScaleNormal="100" zoomScaleSheetLayoutView="100" workbookViewId="0">
      <x:selection activeCell="A1" activeCellId="0" sqref="A1:C1"/>
    </x:sheetView>
  </x:sheetViews>
  <x:sheetFormatPr defaultColWidth="9.00390625" defaultRowHeight="16.39999999999999857891"/>
  <x:cols>
    <x:col min="1" max="1" width="26.578125" style="1" bestFit="1" customWidth="1"/>
    <x:col min="2" max="2" width="11.75" style="1" customWidth="1"/>
    <x:col min="3" max="3" width="71.875" style="1" customWidth="1"/>
    <x:col min="4" max="4" width="6.375" style="1" customWidth="1"/>
    <x:col min="5" max="5" width="11.375" style="6" customWidth="1"/>
    <x:col min="6" max="6" width="12.5" style="6" customWidth="1"/>
  </x:cols>
  <x:sheetData>
    <x:row r="1" spans="1:6" ht="29.14999999999999857891">
      <x:c r="A1" s="138" t="s">
        <x:v>40</x:v>
      </x:c>
      <x:c r="B1" s="139"/>
      <x:c r="C1" s="139"/>
      <x:c r="D1" s="34"/>
      <x:c r="E1" s="35"/>
      <x:c r="F1" s="35"/>
    </x:row>
    <x:row r="2" spans="1:4" ht="17.80000000000000071054">
      <x:c r="A2" s="140"/>
      <x:c r="B2" s="141"/>
      <x:c r="C2" s="141"/>
      <x:c r="D2" s="36"/>
    </x:row>
    <x:row r="3" spans="1:6" ht="19.25">
      <x:c r="A3" s="37" t="s">
        <x:v>0</x:v>
      </x:c>
      <x:c r="B3" s="38"/>
      <x:c r="C3" s="39" t="s">
        <x:v>89</x:v>
      </x:c>
      <x:c r="D3" s="40"/>
      <x:c r="E3" s="142" t="s">
        <x:v>55</x:v>
      </x:c>
      <x:c r="F3" s="143"/>
    </x:row>
    <x:row r="4" spans="1:6">
      <x:c r="A4" s="41" t="s">
        <x:v>71</x:v>
      </x:c>
      <x:c r="B4" s="42"/>
      <x:c r="C4" s="97" t="s">
        <x:v>48</x:v>
      </x:c>
      <x:c r="D4" s="40"/>
      <x:c r="E4" s="43" t="s">
        <x:v>5</x:v>
      </x:c>
      <x:c r="F4" s="43" t="s">
        <x:v>97</x:v>
      </x:c>
    </x:row>
    <x:row r="5" spans="1:6">
      <x:c r="A5" s="41" t="s">
        <x:v>62</x:v>
      </x:c>
      <x:c r="B5" s="44" t="s">
        <x:v>36</x:v>
      </x:c>
      <x:c r="C5" s="45"/>
      <x:c r="D5" s="40"/>
      <x:c r="E5" s="17" t="s">
        <x:v>16</x:v>
      </x:c>
      <x:c r="F5" s="17"/>
    </x:row>
    <x:row r="6" spans="1:6">
      <x:c r="A6" s="41" t="s">
        <x:v>57</x:v>
      </x:c>
      <x:c r="B6" s="46" t="s">
        <x:v>38</x:v>
      </x:c>
      <x:c r="C6" s="45"/>
      <x:c r="D6" s="47"/>
      <x:c r="E6" s="17" t="s">
        <x:v>15</x:v>
      </x:c>
      <x:c r="F6" s="17"/>
    </x:row>
    <x:row r="7" spans="1:6">
      <x:c r="A7" s="41" t="s">
        <x:v>53</x:v>
      </x:c>
      <x:c r="B7" s="46"/>
      <x:c r="C7" s="45"/>
      <x:c r="D7" s="40"/>
      <x:c r="E7" s="17" t="s">
        <x:v>11</x:v>
      </x:c>
      <x:c r="F7" s="17"/>
    </x:row>
    <x:row r="8" spans="1:6" ht="26.35000000000000142109">
      <x:c r="A8" s="41" t="s">
        <x:v>64</x:v>
      </x:c>
      <x:c r="B8" s="42"/>
      <x:c r="C8" s="48" t="s">
        <x:v>24</x:v>
      </x:c>
      <x:c r="D8" s="49"/>
      <x:c r="E8" s="17" t="s">
        <x:v>2</x:v>
      </x:c>
      <x:c r="F8" s="17"/>
    </x:row>
    <x:row r="9" spans="1:6">
      <x:c r="A9" s="50" t="s">
        <x:v>60</x:v>
      </x:c>
      <x:c r="B9" s="42"/>
      <x:c r="C9" s="51" t="s">
        <x:v>29</x:v>
      </x:c>
      <x:c r="D9" s="52"/>
      <x:c r="E9" s="17" t="s">
        <x:v>8</x:v>
      </x:c>
      <x:c r="F9" s="17"/>
    </x:row>
    <x:row r="10" spans="1:6">
      <x:c r="A10" s="53" t="s">
        <x:v>76</x:v>
      </x:c>
      <x:c r="B10" s="54"/>
      <x:c r="C10" s="55"/>
      <x:c r="D10" s="40"/>
      <x:c r="E10" s="17" t="s">
        <x:v>14</x:v>
      </x:c>
      <x:c r="F10" s="17"/>
    </x:row>
    <x:row r="11" spans="1:6">
      <x:c r="A11" s="41" t="s">
        <x:v>102</x:v>
      </x:c>
      <x:c r="B11" s="56"/>
      <x:c r="C11" s="57" t="s">
        <x:v>30</x:v>
      </x:c>
      <x:c r="D11" s="40"/>
      <x:c r="E11" s="17" t="s">
        <x:v>1</x:v>
      </x:c>
      <x:c r="F11" s="17"/>
    </x:row>
    <x:row r="12" spans="1:6" ht="16.75">
      <x:c r="A12" s="58" t="s">
        <x:v>52</x:v>
      </x:c>
      <x:c r="B12" s="59"/>
      <x:c r="C12" s="60" t="s">
        <x:v>124</x:v>
      </x:c>
      <x:c r="D12" s="40"/>
      <x:c r="E12" s="17" t="s">
        <x:v>7</x:v>
      </x:c>
      <x:c r="F12" s="17"/>
    </x:row>
    <x:row r="13" spans="1:6">
      <x:c r="A13" s="61" t="s">
        <x:v>91</x:v>
      </x:c>
      <x:c r="B13" s="62"/>
      <x:c r="C13" s="45"/>
      <x:c r="D13" s="40"/>
      <x:c r="E13" s="17" t="s">
        <x:v>13</x:v>
      </x:c>
      <x:c r="F13" s="17"/>
    </x:row>
    <x:row r="14" spans="1:6">
      <x:c r="A14" s="61" t="s">
        <x:v>70</x:v>
      </x:c>
      <x:c r="B14" s="62"/>
      <x:c r="C14" s="45"/>
      <x:c r="D14" s="40"/>
      <x:c r="E14" s="17" t="s">
        <x:v>10</x:v>
      </x:c>
      <x:c r="F14" s="17"/>
    </x:row>
    <x:row r="15" spans="1:6">
      <x:c r="A15" s="61" t="s">
        <x:v>68</x:v>
      </x:c>
      <x:c r="B15" s="62"/>
      <x:c r="C15" s="45"/>
      <x:c r="D15" s="40"/>
      <x:c r="E15" s="17" t="s">
        <x:v>9</x:v>
      </x:c>
      <x:c r="F15" s="17"/>
    </x:row>
    <x:row r="16" spans="1:6">
      <x:c r="A16" s="61" t="s">
        <x:v>67</x:v>
      </x:c>
      <x:c r="B16" s="62"/>
      <x:c r="C16" s="45"/>
      <x:c r="D16" s="40"/>
      <x:c r="E16" s="17" t="s">
        <x:v>6</x:v>
      </x:c>
      <x:c r="F16" s="17"/>
    </x:row>
    <x:row r="17" spans="1:6" ht="17.80000000000000071054">
      <x:c r="A17" s="61" t="s">
        <x:v>73</x:v>
      </x:c>
      <x:c r="B17" s="62"/>
      <x:c r="C17" s="45" t="s">
        <x:v>123</x:v>
      </x:c>
      <x:c r="D17" s="40"/>
      <x:c r="E17" s="63" t="s">
        <x:v>3</x:v>
      </x:c>
      <x:c r="F17" s="63">
        <x:f>SUM(F5:F16)</x:f>
        <x:v>0</x:v>
      </x:c>
    </x:row>
    <x:row r="18" spans="1:6" ht="22.05000000000000071054">
      <x:c r="A18" s="61" t="s">
        <x:v>58</x:v>
      </x:c>
      <x:c r="B18" s="62"/>
      <x:c r="C18" s="45"/>
      <x:c r="D18" s="40"/>
      <x:c r="E18" s="17" t="s">
        <x:v>88</x:v>
      </x:c>
      <x:c r="F18" s="64">
        <x:f>180-F17</x:f>
        <x:v>180</x:v>
      </x:c>
    </x:row>
    <x:row r="19" spans="1:6" ht="22.05000000000000071054">
      <x:c r="A19" s="61" t="s">
        <x:v>92</x:v>
      </x:c>
      <x:c r="B19" s="62"/>
      <x:c r="C19" s="45" t="s">
        <x:v>108</x:v>
      </x:c>
      <x:c r="D19" s="40"/>
      <x:c r="F19" s="65"/>
    </x:row>
    <x:row r="20" spans="1:6" ht="22.05000000000000071054">
      <x:c r="A20" s="61" t="s">
        <x:v>54</x:v>
      </x:c>
      <x:c r="B20" s="62"/>
      <x:c r="C20" s="45"/>
      <x:c r="D20" s="40"/>
      <x:c r="F20" s="65"/>
    </x:row>
    <x:row r="21" spans="1:4">
      <x:c r="A21" s="61" t="s">
        <x:v>81</x:v>
      </x:c>
      <x:c r="B21" s="62"/>
      <x:c r="C21" s="45"/>
      <x:c r="D21" s="40"/>
    </x:row>
    <x:row r="22" spans="1:6" ht="17.80000000000000071054">
      <x:c r="A22" s="66" t="s">
        <x:v>77</x:v>
      </x:c>
      <x:c r="B22" s="67"/>
      <x:c r="C22" s="96" t="s">
        <x:v>33</x:v>
      </x:c>
      <x:c r="D22" s="40"/>
      <x:c r="E22" s="144" t="s">
        <x:v>43</x:v>
      </x:c>
      <x:c r="F22" s="145"/>
    </x:row>
    <x:row r="23" spans="1:6" ht="29.55000000000000071054">
      <x:c r="A23" s="69" t="s">
        <x:v>32</x:v>
      </x:c>
      <x:c r="B23" s="62"/>
      <x:c r="C23" s="45" t="s">
        <x:v>28</x:v>
      </x:c>
      <x:c r="D23" s="40"/>
      <x:c r="E23" s="43" t="s">
        <x:v>21</x:v>
      </x:c>
      <x:c r="F23" s="43" t="s">
        <x:v>86</x:v>
      </x:c>
    </x:row>
    <x:row r="24" spans="1:6" ht="32.75">
      <x:c r="A24" s="70" t="s">
        <x:v>110</x:v>
      </x:c>
      <x:c r="B24" s="71"/>
      <x:c r="C24" s="55"/>
      <x:c r="D24" s="40"/>
      <x:c r="E24" s="17" t="s">
        <x:v>27</x:v>
      </x:c>
      <x:c r="F24" s="17"/>
    </x:row>
    <x:row r="25" spans="1:6" ht="32.75">
      <x:c r="A25" s="69" t="s">
        <x:v>31</x:v>
      </x:c>
      <x:c r="B25" s="71"/>
      <x:c r="C25" s="55"/>
      <x:c r="D25" s="40"/>
      <x:c r="E25" s="17" t="s">
        <x:v>26</x:v>
      </x:c>
      <x:c r="F25" s="17"/>
    </x:row>
    <x:row r="26" spans="1:6" ht="16.75">
      <x:c r="A26" s="37" t="s">
        <x:v>78</x:v>
      </x:c>
      <x:c r="B26" s="72"/>
      <x:c r="C26" s="39"/>
      <x:c r="D26" s="73"/>
      <x:c r="E26" s="17" t="s">
        <x:v>100</x:v>
      </x:c>
      <x:c r="F26" s="17"/>
    </x:row>
    <x:row r="27" spans="1:4">
      <x:c r="A27" s="41" t="s">
        <x:v>69</x:v>
      </x:c>
      <x:c r="B27" s="74"/>
      <x:c r="C27" s="45"/>
      <x:c r="D27" s="40"/>
    </x:row>
    <x:row r="28" spans="1:4" ht="16.75">
      <x:c r="A28" s="75" t="s">
        <x:v>61</x:v>
      </x:c>
      <x:c r="B28" s="76" t="e">
        <x:f>B27/B26</x:f>
        <x:v>#DIV/0!</x:v>
      </x:c>
      <x:c r="C28" s="77" t="s">
        <x:v>47</x:v>
      </x:c>
      <x:c r="D28" s="78"/>
    </x:row>
    <x:row r="29" spans="1:4" ht="16.75">
      <x:c r="A29" s="37" t="s">
        <x:v>87</x:v>
      </x:c>
      <x:c r="B29" s="79"/>
      <x:c r="C29" s="161" t="s">
        <x:v>152</x:v>
      </x:c>
      <x:c r="D29" s="40"/>
    </x:row>
    <x:row r="30" spans="1:4" ht="26.35000000000000142109">
      <x:c r="A30" s="41" t="s">
        <x:v>80</x:v>
      </x:c>
      <x:c r="B30" s="42"/>
      <x:c r="C30" s="80" t="s">
        <x:v>51</x:v>
      </x:c>
      <x:c r="D30" s="40"/>
    </x:row>
    <x:row r="31" spans="1:4">
      <x:c r="A31" s="160" t="s">
        <x:v>50</x:v>
      </x:c>
      <x:c r="B31" s="74"/>
      <x:c r="C31" s="45"/>
      <x:c r="D31" s="40"/>
    </x:row>
    <x:row r="32" spans="1:4">
      <x:c r="A32" s="160" t="s">
        <x:v>23</x:v>
      </x:c>
      <x:c r="B32" s="74"/>
      <x:c r="C32" s="45"/>
      <x:c r="D32" s="40"/>
    </x:row>
    <x:row r="33" spans="1:4">
      <x:c r="A33" s="160" t="s">
        <x:v>93</x:v>
      </x:c>
      <x:c r="B33" s="74"/>
      <x:c r="C33" s="45"/>
      <x:c r="D33" s="40"/>
    </x:row>
    <x:row r="34" spans="1:4">
      <x:c r="A34" s="81" t="s">
        <x:v>99</x:v>
      </x:c>
      <x:c r="B34" s="74"/>
      <x:c r="C34" s="45"/>
      <x:c r="D34" s="40"/>
    </x:row>
    <x:row r="35" spans="1:4">
      <x:c r="A35" s="81" t="s">
        <x:v>94</x:v>
      </x:c>
      <x:c r="B35" s="74"/>
      <x:c r="C35" s="45"/>
      <x:c r="D35" s="40"/>
    </x:row>
    <x:row r="36" spans="1:4">
      <x:c r="A36" s="81" t="s">
        <x:v>95</x:v>
      </x:c>
      <x:c r="B36" s="74"/>
      <x:c r="C36" s="45"/>
      <x:c r="D36" s="40"/>
    </x:row>
    <x:row r="37" spans="1:4">
      <x:c r="A37" s="41" t="s">
        <x:v>20</x:v>
      </x:c>
      <x:c r="B37" s="82" t="e">
        <x:f>AVERAGE(B31:B36)</x:f>
        <x:v>#DIV/0!</x:v>
      </x:c>
      <x:c r="C37" s="45"/>
      <x:c r="D37" s="40"/>
    </x:row>
    <x:row r="38" spans="1:4" ht="16.75">
      <x:c r="A38" s="75" t="s">
        <x:v>63</x:v>
      </x:c>
      <x:c r="B38" s="83" t="e">
        <x:f>(B37-B29)/B37</x:f>
        <x:v>#DIV/0!</x:v>
      </x:c>
      <x:c r="C38" s="68"/>
      <x:c r="D38" s="40"/>
    </x:row>
    <x:row r="39" spans="1:4">
      <x:c r="A39" s="84" t="s">
        <x:v>59</x:v>
      </x:c>
      <x:c r="B39" s="85"/>
      <x:c r="C39" s="86" t="s">
        <x:v>74</x:v>
      </x:c>
      <x:c r="D39" s="40"/>
    </x:row>
    <x:row r="40" spans="1:4" ht="28.30000000000000071054">
      <x:c r="A40" s="87" t="s">
        <x:v>41</x:v>
      </x:c>
      <x:c r="B40" s="42"/>
      <x:c r="C40" s="45" t="s">
        <x:v>65</x:v>
      </x:c>
      <x:c r="D40" s="47"/>
    </x:row>
    <x:row r="41" spans="1:4">
      <x:c r="A41" s="87" t="s">
        <x:v>82</x:v>
      </x:c>
      <x:c r="B41" s="42"/>
      <x:c r="C41" s="45" t="s">
        <x:v>46</x:v>
      </x:c>
      <x:c r="D41" s="47"/>
    </x:row>
    <x:row r="42" spans="1:4" ht="82.25">
      <x:c r="A42" s="88" t="s">
        <x:v>75</x:v>
      </x:c>
      <x:c r="B42" s="38"/>
      <x:c r="C42" s="89" t="s">
        <x:v>39</x:v>
      </x:c>
      <x:c r="D42" s="47"/>
    </x:row>
    <x:row r="43" spans="1:4">
      <x:c r="A43" s="90" t="s">
        <x:v>72</x:v>
      </x:c>
      <x:c r="B43" s="56"/>
      <x:c r="C43" s="91" t="s">
        <x:v>49</x:v>
      </x:c>
      <x:c r="D43" s="40"/>
    </x:row>
    <x:row r="44" spans="1:3" ht="16.75">
      <x:c r="A44" s="92" t="s">
        <x:v>79</x:v>
      </x:c>
      <x:c r="B44" s="93"/>
      <x:c r="C44" s="94" t="s">
        <x:v>122</x:v>
      </x:c>
    </x:row>
    <x:row r="45" spans="1:3" ht="16.75">
      <x:c r="A45" s="95" t="s">
        <x:v>96</x:v>
      </x:c>
      <x:c r="B45" s="93"/>
      <x:c r="C45" s="68"/>
    </x:row>
  </x:sheetData>
  <x:mergeCells count="4">
    <x:mergeCell ref="A1:C1"/>
    <x:mergeCell ref="A2:C2"/>
    <x:mergeCell ref="E3:F3"/>
    <x:mergeCell ref="E22:F22"/>
  </x:mergeCell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00"/>
  </x:sheetPr>
  <x:dimension ref="A1:I14"/>
  <x:sheetViews>
    <x:sheetView topLeftCell="A1" zoomScaleNormal="75" zoomScaleSheetLayoutView="100" workbookViewId="0">
      <x:selection activeCell="C5" activeCellId="0" sqref="C5:C5"/>
    </x:sheetView>
  </x:sheetViews>
  <x:sheetFormatPr defaultColWidth="9.00390625" defaultRowHeight="16.39999999999999857891"/>
  <x:cols>
    <x:col min="1" max="1" width="3" customWidth="1"/>
    <x:col min="2" max="2" width="16.75" customWidth="1"/>
    <x:col min="3" max="3" width="11.9609375" bestFit="1" customWidth="1"/>
    <x:col min="4" max="4" width="11.89453125" bestFit="1" customWidth="1"/>
    <x:col min="5" max="5" width="13.546875" bestFit="1" customWidth="1"/>
    <x:col min="6" max="6" width="11.9609375" bestFit="1" customWidth="1"/>
    <x:col min="7" max="7" width="10.87890625" bestFit="1" customWidth="1"/>
    <x:col min="8" max="8" width="11.51171875" bestFit="1" customWidth="1"/>
    <x:col min="9" max="9" width="13.546875" bestFit="1" customWidth="1"/>
  </x:cols>
  <x:sheetData>
    <x:row r="1" spans="1:9" s="1" customFormat="1" ht="30" customHeight="1">
      <x:c r="A1" s="163"/>
      <x:c r="B1" s="164" t="s">
        <x:v>159</x:v>
      </x:c>
      <x:c r="C1" s="164"/>
      <x:c r="D1" s="164"/>
      <x:c r="E1" s="164"/>
      <x:c r="F1" s="164"/>
      <x:c r="G1" s="164"/>
      <x:c r="H1" s="164"/>
      <x:c r="I1" s="155"/>
    </x:row>
    <x:row r="2" spans="1:9" s="1" customFormat="1" ht="30" customHeight="1">
      <x:c r="A2" s="165"/>
      <x:c r="B2" s="166" t="s">
        <x:v>34</x:v>
      </x:c>
      <x:c r="C2" s="167" t="s">
        <x:v>15</x:v>
      </x:c>
      <x:c r="D2" s="168" t="s">
        <x:v>11</x:v>
      </x:c>
      <x:c r="E2" s="168" t="s">
        <x:v>2</x:v>
      </x:c>
      <x:c r="F2" s="168" t="s">
        <x:v>8</x:v>
      </x:c>
      <x:c r="G2" s="168" t="s">
        <x:v>14</x:v>
      </x:c>
      <x:c r="H2" s="169" t="s">
        <x:v>1</x:v>
      </x:c>
      <x:c r="I2" s="198" t="s">
        <x:v>20</x:v>
      </x:c>
    </x:row>
    <x:row r="3" spans="1:9" s="1" customFormat="1" ht="30" customHeight="1">
      <x:c r="A3" s="165"/>
      <x:c r="B3" s="170"/>
      <x:c r="C3" s="171">
        <x:v>130574717</x:v>
      </x:c>
      <x:c r="D3" s="172">
        <x:v>141247058</x:v>
      </x:c>
      <x:c r="E3" s="172">
        <x:v>160638978</x:v>
      </x:c>
      <x:c r="F3" s="172">
        <x:v>183681769</x:v>
      </x:c>
      <x:c r="G3" s="172">
        <x:v>95396493</x:v>
      </x:c>
      <x:c r="H3" s="173">
        <x:v>89912799</x:v>
      </x:c>
      <x:c r="I3" s="174">
        <x:f>AVERAGE(C3:H3)</x:f>
        <x:v>133575302.33333333</x:v>
      </x:c>
    </x:row>
    <x:row r="4" spans="1:9" s="1" customFormat="1" ht="30" customHeight="1">
      <x:c r="A4" s="165"/>
      <x:c r="B4" s="197" t="s">
        <x:v>87</x:v>
      </x:c>
      <x:c r="C4" s="175">
        <x:v>122994428</x:v>
      </x:c>
      <x:c r="D4" s="176"/>
      <x:c r="E4" s="176"/>
      <x:c r="F4" s="177" t="s">
        <x:v>156</x:v>
      </x:c>
      <x:c r="G4" s="178" t="str">
        <x:f>TEXT((C4-I3)/I3,"0%")&amp;IF((C4-I3)/I3&lt;=-15%," (적합)"," (부적합)")</x:f>
        <x:v>-8% (부적합)</x:v>
      </x:c>
      <x:c r="H4" s="179"/>
      <x:c r="I4" s="180"/>
    </x:row>
    <x:row r="5" spans="1:9" s="1" customFormat="1" ht="30" customHeight="1">
      <x:c r="A5" s="163"/>
      <x:c r="B5" s="181"/>
      <x:c r="C5" s="182"/>
      <x:c r="D5" s="182"/>
      <x:c r="E5" s="182"/>
      <x:c r="F5" s="182"/>
      <x:c r="G5" s="182"/>
      <x:c r="H5" s="182"/>
      <x:c r="I5" s="182"/>
    </x:row>
    <x:row r="6" spans="1:9" s="1" customFormat="1" ht="30" customHeight="1">
      <x:c r="A6" s="163"/>
      <x:c r="B6" s="163"/>
      <x:c r="C6" s="163"/>
      <x:c r="D6" s="163"/>
      <x:c r="E6" s="163"/>
      <x:c r="F6" s="163"/>
      <x:c r="G6" s="163"/>
      <x:c r="H6" s="163"/>
      <x:c r="I6" s="163"/>
    </x:row>
    <x:row r="7" spans="1:9" s="1" customFormat="1" ht="30" customHeight="1">
      <x:c r="A7" s="163"/>
      <x:c r="B7" s="164" t="s">
        <x:v>45</x:v>
      </x:c>
      <x:c r="C7" s="164"/>
      <x:c r="D7" s="164"/>
      <x:c r="E7" s="164"/>
      <x:c r="F7" s="164"/>
      <x:c r="G7" s="164"/>
      <x:c r="H7" s="164"/>
      <x:c r="I7" s="164"/>
    </x:row>
    <x:row r="8" spans="1:9" s="1" customFormat="1" ht="30" customHeight="1">
      <x:c r="A8" s="165"/>
      <x:c r="B8" s="183" t="s">
        <x:v>84</x:v>
      </x:c>
      <x:c r="C8" s="184"/>
      <x:c r="D8" s="184"/>
      <x:c r="E8" s="185"/>
      <x:c r="F8" s="183" t="s">
        <x:v>125</x:v>
      </x:c>
      <x:c r="G8" s="184"/>
      <x:c r="H8" s="184"/>
      <x:c r="I8" s="185"/>
    </x:row>
    <x:row r="9" spans="1:9" s="1" customFormat="1" ht="30" customHeight="1">
      <x:c r="A9" s="165"/>
      <x:c r="B9" s="167" t="s">
        <x:v>15</x:v>
      </x:c>
      <x:c r="C9" s="168" t="s">
        <x:v>11</x:v>
      </x:c>
      <x:c r="D9" s="168" t="s">
        <x:v>2</x:v>
      </x:c>
      <x:c r="E9" s="198" t="s">
        <x:v>20</x:v>
      </x:c>
      <x:c r="F9" s="168" t="s">
        <x:v>8</x:v>
      </x:c>
      <x:c r="G9" s="168" t="s">
        <x:v>14</x:v>
      </x:c>
      <x:c r="H9" s="169" t="s">
        <x:v>1</x:v>
      </x:c>
      <x:c r="I9" s="198" t="s">
        <x:v>20</x:v>
      </x:c>
    </x:row>
    <x:row r="10" spans="1:9" s="1" customFormat="1" ht="30" customHeight="1">
      <x:c r="A10" s="165"/>
      <x:c r="B10" s="186">
        <x:f>C3</x:f>
        <x:v>130574717</x:v>
      </x:c>
      <x:c r="C10" s="187">
        <x:f>D3</x:f>
        <x:v>141247058</x:v>
      </x:c>
      <x:c r="D10" s="188">
        <x:f>E3</x:f>
        <x:v>160638978</x:v>
      </x:c>
      <x:c r="E10" s="189">
        <x:f>AVERAGE(B10:D10)</x:f>
        <x:v>144153584.33333334</x:v>
      </x:c>
      <x:c r="F10" s="186">
        <x:f>F3</x:f>
        <x:v>183681769</x:v>
      </x:c>
      <x:c r="G10" s="187">
        <x:f>G3</x:f>
        <x:v>95396493</x:v>
      </x:c>
      <x:c r="H10" s="188">
        <x:f>H3</x:f>
        <x:v>89912799</x:v>
      </x:c>
      <x:c r="I10" s="190">
        <x:f>AVERAGE(F10:H10)</x:f>
        <x:v>122997020.33333333</x:v>
      </x:c>
    </x:row>
    <x:row r="11" spans="1:9" s="1" customFormat="1" ht="30" customHeight="1">
      <x:c r="A11" s="165"/>
      <x:c r="B11" s="197" t="s">
        <x:v>87</x:v>
      </x:c>
      <x:c r="C11" s="191">
        <x:f>C4</x:f>
        <x:v>122994428</x:v>
      </x:c>
      <x:c r="D11" s="192"/>
      <x:c r="E11" s="193"/>
      <x:c r="F11" s="177" t="s">
        <x:v>158</x:v>
      </x:c>
      <x:c r="G11" s="194" t="str">
        <x:f>IF(AND(E10&gt;I10,I10&gt;C11),"감소(적합)","증가(부적합)")</x:f>
        <x:v>감소(적합)</x:v>
      </x:c>
      <x:c r="H11" s="195"/>
      <x:c r="I11" s="196"/>
    </x:row>
    <x:row r="12" ht="30" customHeight="1"/>
    <x:row r="14" spans="2:9" ht="30" customHeight="1">
      <x:c r="B14" s="199" t="s">
        <x:v>155</x:v>
      </x:c>
      <x:c r="C14" s="199"/>
      <x:c r="D14" s="199"/>
      <x:c r="E14" s="199"/>
      <x:c r="F14" s="199"/>
      <x:c r="G14" s="199"/>
      <x:c r="H14" s="199"/>
      <x:c r="I14" s="199"/>
    </x:row>
  </x:sheetData>
  <x:mergeCells count="10">
    <x:mergeCell ref="B1:I1"/>
    <x:mergeCell ref="B2:B3"/>
    <x:mergeCell ref="C4:E4"/>
    <x:mergeCell ref="G4:I4"/>
    <x:mergeCell ref="B7:I7"/>
    <x:mergeCell ref="B8:E8"/>
    <x:mergeCell ref="F8:I8"/>
    <x:mergeCell ref="C11:E11"/>
    <x:mergeCell ref="G11:I11"/>
    <x:mergeCell ref="B14:I14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landscape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ff00"/>
  </x:sheetPr>
  <x:dimension ref="A1:K15"/>
  <x:sheetViews>
    <x:sheetView topLeftCell="A1" zoomScaleNormal="100" zoomScaleSheetLayoutView="100" workbookViewId="0">
      <x:selection activeCell="B2" activeCellId="0" sqref="B2:B2"/>
    </x:sheetView>
  </x:sheetViews>
  <x:sheetFormatPr defaultColWidth="9.00390625" defaultRowHeight="16.39999999999999857891"/>
  <x:cols>
    <x:col min="1" max="1" width="13.2265625" bestFit="1" customWidth="1"/>
    <x:col min="2" max="2" width="14.42578125" bestFit="1" customWidth="1"/>
    <x:col min="3" max="3" width="9.36328125" bestFit="1" customWidth="1"/>
    <x:col min="4" max="4" width="9.62109375" bestFit="1" customWidth="1"/>
    <x:col min="5" max="5" width="9.99609375" bestFit="1" customWidth="1"/>
    <x:col min="6" max="6" width="16.32421875" bestFit="1" customWidth="1"/>
    <x:col min="7" max="7" width="16.95703125" bestFit="1" customWidth="1"/>
    <x:col min="8" max="9" width="14.23828125" bestFit="1" customWidth="1"/>
    <x:col min="10" max="10" width="12.9140625" bestFit="1" customWidth="1"/>
    <x:col min="11" max="11" width="30.81640625" customWidth="1"/>
    <x:col min="12" max="12" width="32.5" customWidth="1"/>
  </x:cols>
  <x:sheetData>
    <x:row r="1" spans="1:2" ht="38.25" customHeight="1">
      <x:c r="A1" s="134" t="s">
        <x:v>126</x:v>
      </x:c>
      <x:c r="B1" s="7"/>
    </x:row>
    <x:row r="2" spans="1:7" ht="30" customHeight="1">
      <x:c r="A2" s="108" t="s">
        <x:v>106</x:v>
      </x:c>
      <x:c r="G2" s="116" t="s">
        <x:v>112</x:v>
      </x:c>
    </x:row>
    <x:row r="3" spans="1:11" ht="40" customHeight="1">
      <x:c r="A3" s="109" t="s">
        <x:v>151</x:v>
      </x:c>
      <x:c r="B3" s="110" t="s">
        <x:v>66</x:v>
      </x:c>
      <x:c r="C3" s="102" t="s">
        <x:v>85</x:v>
      </x:c>
      <x:c r="D3" s="113" t="s">
        <x:v>17</x:v>
      </x:c>
      <x:c r="E3" s="120" t="s">
        <x:v>98</x:v>
      </x:c>
      <x:c r="F3" s="162" t="s">
        <x:v>42</x:v>
      </x:c>
      <x:c r="G3" s="121" t="s">
        <x:v>83</x:v>
      </x:c>
      <x:c r="H3" s="101" t="s">
        <x:v>56</x:v>
      </x:c>
      <x:c r="I3" s="102" t="s">
        <x:v>18</x:v>
      </x:c>
      <x:c r="J3" s="117" t="s">
        <x:v>90</x:v>
      </x:c>
      <x:c r="K3" s="122" t="s">
        <x:v>4</x:v>
      </x:c>
    </x:row>
    <x:row r="4" spans="1:11" s="1" customFormat="1" ht="30" customHeight="1">
      <x:c r="A4" s="132">
        <x:v>1500000</x:v>
      </x:c>
      <x:c r="B4" s="99">
        <x:v>117</x:v>
      </x:c>
      <x:c r="C4" s="135">
        <x:f>A4/B4</x:f>
        <x:v>12820.51282051282</x:v>
      </x:c>
      <x:c r="D4" s="114">
        <x:f>C4*0.7</x:f>
        <x:v>8974.3589743589728</x:v>
      </x:c>
      <x:c r="E4" s="111">
        <x:v>18</x:v>
      </x:c>
      <x:c r="F4" s="99">
        <x:v>64</x:v>
      </x:c>
      <x:c r="G4" s="103">
        <x:f>D4*F4</x:f>
        <x:v>574358.97435897426</x:v>
      </x:c>
      <x:c r="H4" s="107">
        <x:f>(G4*2)/3</x:f>
        <x:v>382905.98290598282</x:v>
      </x:c>
      <x:c r="I4" s="104">
        <x:f>E4*68100</x:f>
        <x:v>1225800</x:v>
      </x:c>
      <x:c r="J4" s="118">
        <x:f>H4</x:f>
        <x:v>382905.98290598282</x:v>
      </x:c>
      <x:c r="K4" s="125" t="s">
        <x:v>19</x:v>
      </x:c>
    </x:row>
    <x:row r="5" spans="1:11" s="98" customFormat="1" ht="30" customHeight="1">
      <x:c r="A5" s="132">
        <x:v>2156880</x:v>
      </x:c>
      <x:c r="B5" s="100">
        <x:v>209</x:v>
      </x:c>
      <x:c r="C5" s="135">
        <x:f>A5/B5</x:f>
        <x:v>10320</x:v>
      </x:c>
      <x:c r="D5" s="114">
        <x:f>C5*0.7</x:f>
        <x:v>7223.9999999999991</x:v>
      </x:c>
      <x:c r="E5" s="111">
        <x:v>18</x:v>
      </x:c>
      <x:c r="F5" s="99">
        <x:v>110</x:v>
      </x:c>
      <x:c r="G5" s="103">
        <x:f t="shared" ref="G5:G6" si="0">D5*F5</x:f>
        <x:v>794639.99999999988</x:v>
      </x:c>
      <x:c r="H5" s="107">
        <x:f>(G5*2)/3</x:f>
        <x:v>529759.99999999988</x:v>
      </x:c>
      <x:c r="I5" s="104">
        <x:f>E5*68100</x:f>
        <x:v>1225800</x:v>
      </x:c>
      <x:c r="J5" s="118">
        <x:f>H5</x:f>
        <x:v>529759.99999999988</x:v>
      </x:c>
      <x:c r="K5" s="125" t="s">
        <x:v>19</x:v>
      </x:c>
    </x:row>
    <x:row r="6" spans="1:11" s="1" customFormat="1" ht="30" customHeight="1">
      <x:c r="A6" s="133">
        <x:v>3200000</x:v>
      </x:c>
      <x:c r="B6" s="112">
        <x:v>209</x:v>
      </x:c>
      <x:c r="C6" s="136">
        <x:f>A6/B6</x:f>
        <x:v>15311.004784688996</x:v>
      </x:c>
      <x:c r="D6" s="115">
        <x:f>C6*0.7</x:f>
        <x:v>10717.703349282296</x:v>
      </x:c>
      <x:c r="E6" s="123">
        <x:v>18</x:v>
      </x:c>
      <x:c r="F6" s="112">
        <x:v>180</x:v>
      </x:c>
      <x:c r="G6" s="124">
        <x:f t="shared" si="0"/>
        <x:v>1929186.6028708131</x:v>
      </x:c>
      <x:c r="H6" s="105">
        <x:f>(G6*2)/3</x:f>
        <x:v>1286124.4019138755</x:v>
      </x:c>
      <x:c r="I6" s="106">
        <x:f>E6*68100</x:f>
        <x:v>1225800</x:v>
      </x:c>
      <x:c r="J6" s="119">
        <x:v>1225800</x:v>
      </x:c>
      <x:c r="K6" s="126" t="s">
        <x:v>19</x:v>
      </x:c>
    </x:row>
    <x:row r="7" spans="1:9" s="8" customFormat="1" ht="30" customHeight="1">
      <x:c r="A7" s="10"/>
      <x:c r="B7" s="11"/>
      <x:c r="C7" s="11"/>
      <x:c r="D7" s="12"/>
      <x:c r="E7" s="13"/>
      <x:c r="F7" s="9"/>
      <x:c r="G7" s="9"/>
      <x:c r="H7" s="9"/>
      <x:c r="I7" s="1"/>
    </x:row>
    <x:row r="8" spans="1:9" ht="45" customHeight="1">
      <x:c r="A8" s="130" t="s">
        <x:v>153</x:v>
      </x:c>
      <x:c r="B8" s="11"/>
      <x:c r="C8" s="11"/>
      <x:c r="D8" s="12"/>
      <x:c r="E8" s="13"/>
      <x:c r="F8" s="131" t="s">
        <x:v>44</x:v>
      </x:c>
      <x:c r="G8" s="9"/>
      <x:c r="H8" s="9"/>
      <x:c r="I8" s="1"/>
    </x:row>
    <x:row r="9" spans="1:11" s="1" customFormat="1" ht="40" customHeight="1">
      <x:c r="A9" s="109" t="s">
        <x:v>151</x:v>
      </x:c>
      <x:c r="B9" s="110" t="s">
        <x:v>66</x:v>
      </x:c>
      <x:c r="C9" s="102" t="s">
        <x:v>85</x:v>
      </x:c>
      <x:c r="D9" s="120" t="s">
        <x:v>98</x:v>
      </x:c>
      <x:c r="E9" s="162" t="s">
        <x:v>42</x:v>
      </x:c>
      <x:c r="F9" s="121" t="s">
        <x:v>83</x:v>
      </x:c>
      <x:c r="G9" s="101" t="s">
        <x:v>56</x:v>
      </x:c>
      <x:c r="H9" s="102" t="s">
        <x:v>18</x:v>
      </x:c>
      <x:c r="I9" s="127" t="s">
        <x:v>90</x:v>
      </x:c>
      <x:c r="J9" s="146" t="s">
        <x:v>4</x:v>
      </x:c>
      <x:c r="K9" s="147"/>
    </x:row>
    <x:row r="10" spans="1:11" s="1" customFormat="1" ht="30" customHeight="1">
      <x:c r="A10" s="132">
        <x:v>1500000</x:v>
      </x:c>
      <x:c r="B10" s="99">
        <x:v>117</x:v>
      </x:c>
      <x:c r="C10" s="135">
        <x:f>A10/B10</x:f>
        <x:v>12820.51282051282</x:v>
      </x:c>
      <x:c r="D10" s="111">
        <x:v>18</x:v>
      </x:c>
      <x:c r="E10" s="99">
        <x:v>64</x:v>
      </x:c>
      <x:c r="F10" s="103">
        <x:f>C10*E10</x:f>
        <x:v>820512.8205128205</x:v>
      </x:c>
      <x:c r="G10" s="107">
        <x:f>(F10*2)/3</x:f>
        <x:v>547008.547008547</x:v>
      </x:c>
      <x:c r="H10" s="104">
        <x:f>D10*68100</x:f>
        <x:v>1225800</x:v>
      </x:c>
      <x:c r="I10" s="128">
        <x:f>G10</x:f>
        <x:v>547008.547008547</x:v>
      </x:c>
      <x:c r="J10" s="148" t="s">
        <x:v>19</x:v>
      </x:c>
      <x:c r="K10" s="149"/>
    </x:row>
    <x:row r="11" spans="1:11" s="1" customFormat="1" ht="30" customHeight="1">
      <x:c r="A11" s="132">
        <x:v>2156880</x:v>
      </x:c>
      <x:c r="B11" s="100">
        <x:v>209</x:v>
      </x:c>
      <x:c r="C11" s="135">
        <x:f>A11/B11</x:f>
        <x:v>10320</x:v>
      </x:c>
      <x:c r="D11" s="111">
        <x:v>18</x:v>
      </x:c>
      <x:c r="E11" s="99">
        <x:v>110</x:v>
      </x:c>
      <x:c r="F11" s="103">
        <x:f t="shared" ref="F11:F12" si="1">C11*E11</x:f>
        <x:v>1135200</x:v>
      </x:c>
      <x:c r="G11" s="107">
        <x:f>(F11*2)/3</x:f>
        <x:v>756800</x:v>
      </x:c>
      <x:c r="H11" s="104">
        <x:f>D11*68100</x:f>
        <x:v>1225800</x:v>
      </x:c>
      <x:c r="I11" s="128">
        <x:f>G11</x:f>
        <x:v>756800</x:v>
      </x:c>
      <x:c r="J11" s="148" t="s">
        <x:v>19</x:v>
      </x:c>
      <x:c r="K11" s="149"/>
    </x:row>
    <x:row r="12" spans="1:11" s="1" customFormat="1" ht="30" customHeight="1">
      <x:c r="A12" s="133">
        <x:v>3200000</x:v>
      </x:c>
      <x:c r="B12" s="112">
        <x:v>209</x:v>
      </x:c>
      <x:c r="C12" s="136">
        <x:f>A12/B12</x:f>
        <x:v>15311.004784688996</x:v>
      </x:c>
      <x:c r="D12" s="123">
        <x:v>18</x:v>
      </x:c>
      <x:c r="E12" s="112">
        <x:v>180</x:v>
      </x:c>
      <x:c r="F12" s="124">
        <x:f t="shared" si="1"/>
        <x:v>2755980.8612440191</x:v>
      </x:c>
      <x:c r="G12" s="105">
        <x:f>(F12*2)/3</x:f>
        <x:v>1837320.5741626795</x:v>
      </x:c>
      <x:c r="H12" s="106">
        <x:f>D12*68100</x:f>
        <x:v>1225800</x:v>
      </x:c>
      <x:c r="I12" s="129">
        <x:v>1225800</x:v>
      </x:c>
      <x:c r="J12" s="150" t="s">
        <x:v>19</x:v>
      </x:c>
      <x:c r="K12" s="151"/>
    </x:row>
    <x:row r="13" ht="30" customHeight="1"/>
    <x:row r="14" spans="1:10" ht="45" customHeight="1">
      <x:c r="A14" s="152" t="s">
        <x:v>111</x:v>
      </x:c>
      <x:c r="B14" s="152"/>
      <x:c r="C14" s="152"/>
      <x:c r="D14" s="152"/>
      <x:c r="E14" s="152"/>
      <x:c r="F14" s="152"/>
      <x:c r="G14" s="152"/>
      <x:c r="H14" s="152"/>
      <x:c r="I14" s="152"/>
      <x:c r="J14" s="153"/>
    </x:row>
    <x:row r="15" spans="1:10" s="1" customFormat="1" ht="45" customHeight="1">
      <x:c r="A15" s="154" t="s">
        <x:v>109</x:v>
      </x:c>
      <x:c r="B15" s="154"/>
      <x:c r="C15" s="154"/>
      <x:c r="D15" s="154"/>
      <x:c r="E15" s="154"/>
      <x:c r="F15" s="154"/>
      <x:c r="G15" s="154"/>
      <x:c r="H15" s="154"/>
      <x:c r="I15" s="154"/>
      <x:c r="J15" s="155"/>
    </x:row>
  </x:sheetData>
  <x:mergeCells count="6">
    <x:mergeCell ref="J9:K9"/>
    <x:mergeCell ref="J10:K10"/>
    <x:mergeCell ref="J11:K11"/>
    <x:mergeCell ref="J12:K12"/>
    <x:mergeCell ref="A14:J14"/>
    <x:mergeCell ref="A15:J15"/>
  </x:mergeCells>
  <x:pageMargins left="0.33958333730697631836" right="0.07416666299104690552" top="0.49597221612930297852" bottom="0.30013889074325561523" header="0.6338889002799987793" footer="0.51138889789581298828"/>
  <x:pageSetup paperSize="9" scale="85" firstPageNumber="1" fitToWidth="0" fitToHeight="0" orientation="landscape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</x:sheetPr>
  <x:dimension ref="A1:F36"/>
  <x:sheetViews>
    <x:sheetView topLeftCell="A1" zoomScaleNormal="100" zoomScaleSheetLayoutView="100" workbookViewId="0">
      <x:selection activeCell="D15" activeCellId="0" sqref="D15:D15"/>
    </x:sheetView>
  </x:sheetViews>
  <x:sheetFormatPr defaultColWidth="9.00390625" defaultRowHeight="16.39999999999999857891"/>
  <x:cols>
    <x:col min="1" max="1" width="13.625" style="15" customWidth="1"/>
    <x:col min="2" max="2" width="15.77734375" style="15" customWidth="1"/>
    <x:col min="3" max="5" width="15.77734375" customWidth="1"/>
    <x:col min="6" max="6" width="11.125" customWidth="1"/>
  </x:cols>
  <x:sheetData>
    <x:row r="1" spans="1:6" ht="36.75" customHeight="1">
      <x:c r="A1" s="156" t="s">
        <x:v>154</x:v>
      </x:c>
      <x:c r="B1" s="156"/>
      <x:c r="C1" s="157"/>
      <x:c r="D1" s="157"/>
      <x:c r="E1" s="157"/>
      <x:c r="F1" s="157"/>
    </x:row>
    <x:row r="2" spans="1:6" customFormat="1" ht="27" customHeight="1">
      <x:c r="A2" s="31" t="s">
        <x:v>12</x:v>
      </x:c>
      <x:c r="B2" s="30"/>
      <x:c r="C2" s="32" t="s">
        <x:v>25</x:v>
      </x:c>
      <x:c r="D2" s="32"/>
      <x:c r="E2" s="32" t="s">
        <x:v>101</x:v>
      </x:c>
      <x:c r="F2" s="33"/>
    </x:row>
    <x:row r="3" spans="1:2" ht="20" customHeight="1">
      <x:c r="A3" s="16"/>
      <x:c r="B3" s="16"/>
    </x:row>
    <x:row r="4" spans="1:6" ht="20" customHeight="1">
      <x:c r="A4" s="18" t="s">
        <x:v>136</x:v>
      </x:c>
      <x:c r="B4" s="23" t="s">
        <x:v>105</x:v>
      </x:c>
      <x:c r="C4" s="23" t="s">
        <x:v>135</x:v>
      </x:c>
      <x:c r="D4" s="23" t="s">
        <x:v>107</x:v>
      </x:c>
      <x:c r="E4" s="23" t="s">
        <x:v>135</x:v>
      </x:c>
      <x:c r="F4" s="24" t="s">
        <x:v>4</x:v>
      </x:c>
    </x:row>
    <x:row r="5" spans="1:6" s="19" customFormat="1" ht="20" customHeight="1">
      <x:c r="A5" s="25" t="s">
        <x:v>130</x:v>
      </x:c>
      <x:c r="B5" s="14"/>
      <x:c r="C5" s="20"/>
      <x:c r="D5" s="20"/>
      <x:c r="E5" s="20"/>
      <x:c r="F5" s="26"/>
    </x:row>
    <x:row r="6" spans="1:6" s="19" customFormat="1" ht="20" customHeight="1">
      <x:c r="A6" s="25" t="s">
        <x:v>128</x:v>
      </x:c>
      <x:c r="B6" s="17"/>
      <x:c r="C6" s="20"/>
      <x:c r="D6" s="20"/>
      <x:c r="E6" s="20"/>
      <x:c r="F6" s="26"/>
    </x:row>
    <x:row r="7" spans="1:6" s="19" customFormat="1" ht="20" customHeight="1">
      <x:c r="A7" s="25" t="s">
        <x:v>134</x:v>
      </x:c>
      <x:c r="B7" s="21"/>
      <x:c r="C7" s="20"/>
      <x:c r="D7" s="20"/>
      <x:c r="E7" s="20"/>
      <x:c r="F7" s="26"/>
    </x:row>
    <x:row r="8" spans="1:6" s="19" customFormat="1" ht="20" customHeight="1">
      <x:c r="A8" s="25" t="s">
        <x:v>115</x:v>
      </x:c>
      <x:c r="B8" s="21"/>
      <x:c r="C8" s="20"/>
      <x:c r="D8" s="20"/>
      <x:c r="E8" s="20"/>
      <x:c r="F8" s="26"/>
    </x:row>
    <x:row r="9" spans="1:6" s="19" customFormat="1" ht="20" customHeight="1">
      <x:c r="A9" s="25" t="s">
        <x:v>114</x:v>
      </x:c>
      <x:c r="B9" s="21"/>
      <x:c r="C9" s="20"/>
      <x:c r="D9" s="20"/>
      <x:c r="E9" s="20"/>
      <x:c r="F9" s="26"/>
    </x:row>
    <x:row r="10" spans="1:6" s="19" customFormat="1" ht="20" customHeight="1">
      <x:c r="A10" s="25" t="s">
        <x:v>133</x:v>
      </x:c>
      <x:c r="B10" s="21"/>
      <x:c r="C10" s="20"/>
      <x:c r="D10" s="20"/>
      <x:c r="E10" s="20"/>
      <x:c r="F10" s="26"/>
    </x:row>
    <x:row r="11" spans="1:6" s="19" customFormat="1" ht="20" customHeight="1">
      <x:c r="A11" s="25" t="s">
        <x:v>116</x:v>
      </x:c>
      <x:c r="B11" s="21"/>
      <x:c r="C11" s="20"/>
      <x:c r="D11" s="20"/>
      <x:c r="E11" s="20"/>
      <x:c r="F11" s="26"/>
    </x:row>
    <x:row r="12" spans="1:6" s="19" customFormat="1" ht="20" customHeight="1">
      <x:c r="A12" s="25" t="s">
        <x:v>132</x:v>
      </x:c>
      <x:c r="B12" s="21"/>
      <x:c r="C12" s="20"/>
      <x:c r="D12" s="20"/>
      <x:c r="E12" s="20"/>
      <x:c r="F12" s="26"/>
    </x:row>
    <x:row r="13" spans="1:6" s="19" customFormat="1" ht="20" customHeight="1">
      <x:c r="A13" s="25" t="s">
        <x:v>137</x:v>
      </x:c>
      <x:c r="B13" s="21"/>
      <x:c r="C13" s="20"/>
      <x:c r="D13" s="20"/>
      <x:c r="E13" s="20"/>
      <x:c r="F13" s="26"/>
    </x:row>
    <x:row r="14" spans="1:6" s="19" customFormat="1" ht="20" customHeight="1">
      <x:c r="A14" s="25" t="s">
        <x:v>141</x:v>
      </x:c>
      <x:c r="B14" s="21"/>
      <x:c r="C14" s="20"/>
      <x:c r="D14" s="20"/>
      <x:c r="E14" s="20"/>
      <x:c r="F14" s="26"/>
    </x:row>
    <x:row r="15" spans="1:6" s="19" customFormat="1" ht="20" customHeight="1">
      <x:c r="A15" s="25" t="s">
        <x:v>146</x:v>
      </x:c>
      <x:c r="B15" s="21"/>
      <x:c r="C15" s="20"/>
      <x:c r="D15" s="20"/>
      <x:c r="E15" s="20"/>
      <x:c r="F15" s="26"/>
    </x:row>
    <x:row r="16" spans="1:6" s="19" customFormat="1" ht="20" customHeight="1">
      <x:c r="A16" s="25" t="s">
        <x:v>117</x:v>
      </x:c>
      <x:c r="B16" s="21"/>
      <x:c r="C16" s="20"/>
      <x:c r="D16" s="20"/>
      <x:c r="E16" s="20"/>
      <x:c r="F16" s="26"/>
    </x:row>
    <x:row r="17" spans="1:6" s="19" customFormat="1" ht="20" customHeight="1">
      <x:c r="A17" s="25" t="s">
        <x:v>138</x:v>
      </x:c>
      <x:c r="B17" s="21"/>
      <x:c r="C17" s="20"/>
      <x:c r="D17" s="20"/>
      <x:c r="E17" s="20"/>
      <x:c r="F17" s="26"/>
    </x:row>
    <x:row r="18" spans="1:6" s="19" customFormat="1" ht="20" customHeight="1">
      <x:c r="A18" s="25" t="s">
        <x:v>143</x:v>
      </x:c>
      <x:c r="B18" s="21"/>
      <x:c r="C18" s="20"/>
      <x:c r="D18" s="20"/>
      <x:c r="E18" s="20"/>
      <x:c r="F18" s="26"/>
    </x:row>
    <x:row r="19" spans="1:6" s="19" customFormat="1" ht="20" customHeight="1">
      <x:c r="A19" s="25" t="s">
        <x:v>139</x:v>
      </x:c>
      <x:c r="B19" s="21"/>
      <x:c r="C19" s="20"/>
      <x:c r="D19" s="20"/>
      <x:c r="E19" s="20"/>
      <x:c r="F19" s="26"/>
    </x:row>
    <x:row r="20" spans="1:6" s="19" customFormat="1" ht="20" customHeight="1">
      <x:c r="A20" s="25" t="s">
        <x:v>118</x:v>
      </x:c>
      <x:c r="B20" s="21"/>
      <x:c r="C20" s="20"/>
      <x:c r="D20" s="20"/>
      <x:c r="E20" s="20"/>
      <x:c r="F20" s="26"/>
    </x:row>
    <x:row r="21" spans="1:6" s="19" customFormat="1" ht="20" customHeight="1">
      <x:c r="A21" s="25" t="s">
        <x:v>140</x:v>
      </x:c>
      <x:c r="B21" s="21"/>
      <x:c r="C21" s="20"/>
      <x:c r="D21" s="20"/>
      <x:c r="E21" s="20"/>
      <x:c r="F21" s="26"/>
    </x:row>
    <x:row r="22" spans="1:6" s="19" customFormat="1" ht="20" customHeight="1">
      <x:c r="A22" s="25" t="s">
        <x:v>127</x:v>
      </x:c>
      <x:c r="B22" s="21"/>
      <x:c r="C22" s="20"/>
      <x:c r="D22" s="20"/>
      <x:c r="E22" s="20"/>
      <x:c r="F22" s="26"/>
    </x:row>
    <x:row r="23" spans="1:6" s="19" customFormat="1" ht="20" customHeight="1">
      <x:c r="A23" s="25" t="s">
        <x:v>149</x:v>
      </x:c>
      <x:c r="B23" s="21"/>
      <x:c r="C23" s="20"/>
      <x:c r="D23" s="20"/>
      <x:c r="E23" s="20"/>
      <x:c r="F23" s="26"/>
    </x:row>
    <x:row r="24" spans="1:6" s="19" customFormat="1" ht="20" customHeight="1">
      <x:c r="A24" s="25" t="s">
        <x:v>144</x:v>
      </x:c>
      <x:c r="B24" s="21"/>
      <x:c r="C24" s="20"/>
      <x:c r="D24" s="20"/>
      <x:c r="E24" s="20"/>
      <x:c r="F24" s="26"/>
    </x:row>
    <x:row r="25" spans="1:6" s="19" customFormat="1" ht="20" customHeight="1">
      <x:c r="A25" s="25" t="s">
        <x:v>119</x:v>
      </x:c>
      <x:c r="B25" s="21"/>
      <x:c r="C25" s="20"/>
      <x:c r="D25" s="20"/>
      <x:c r="E25" s="20"/>
      <x:c r="F25" s="26"/>
    </x:row>
    <x:row r="26" spans="1:6" s="19" customFormat="1" ht="20" customHeight="1">
      <x:c r="A26" s="25" t="s">
        <x:v>22</x:v>
      </x:c>
      <x:c r="B26" s="21"/>
      <x:c r="C26" s="20"/>
      <x:c r="D26" s="20"/>
      <x:c r="E26" s="20"/>
      <x:c r="F26" s="26"/>
    </x:row>
    <x:row r="27" spans="1:6" s="19" customFormat="1" ht="20" customHeight="1">
      <x:c r="A27" s="25" t="s">
        <x:v>147</x:v>
      </x:c>
      <x:c r="B27" s="21"/>
      <x:c r="C27" s="20"/>
      <x:c r="D27" s="20"/>
      <x:c r="E27" s="20"/>
      <x:c r="F27" s="26"/>
    </x:row>
    <x:row r="28" spans="1:6" s="19" customFormat="1" ht="20" customHeight="1">
      <x:c r="A28" s="25" t="s">
        <x:v>142</x:v>
      </x:c>
      <x:c r="B28" s="21"/>
      <x:c r="C28" s="20"/>
      <x:c r="D28" s="20"/>
      <x:c r="E28" s="20"/>
      <x:c r="F28" s="26"/>
    </x:row>
    <x:row r="29" spans="1:6" s="19" customFormat="1" ht="20" customHeight="1">
      <x:c r="A29" s="25" t="s">
        <x:v>129</x:v>
      </x:c>
      <x:c r="B29" s="21"/>
      <x:c r="C29" s="20"/>
      <x:c r="D29" s="20"/>
      <x:c r="E29" s="20"/>
      <x:c r="F29" s="26"/>
    </x:row>
    <x:row r="30" spans="1:6" s="19" customFormat="1" ht="20" customHeight="1">
      <x:c r="A30" s="25" t="s">
        <x:v>148</x:v>
      </x:c>
      <x:c r="B30" s="21"/>
      <x:c r="C30" s="20"/>
      <x:c r="D30" s="20"/>
      <x:c r="E30" s="20"/>
      <x:c r="F30" s="26"/>
    </x:row>
    <x:row r="31" spans="1:6" s="19" customFormat="1" ht="20" customHeight="1">
      <x:c r="A31" s="25" t="s">
        <x:v>120</x:v>
      </x:c>
      <x:c r="B31" s="21"/>
      <x:c r="C31" s="20"/>
      <x:c r="D31" s="20"/>
      <x:c r="E31" s="20"/>
      <x:c r="F31" s="26"/>
    </x:row>
    <x:row r="32" spans="1:6" s="19" customFormat="1" ht="20" customHeight="1">
      <x:c r="A32" s="25" t="s">
        <x:v>145</x:v>
      </x:c>
      <x:c r="B32" s="21"/>
      <x:c r="C32" s="20"/>
      <x:c r="D32" s="20"/>
      <x:c r="E32" s="20"/>
      <x:c r="F32" s="26"/>
    </x:row>
    <x:row r="33" spans="1:6" s="19" customFormat="1" ht="20" customHeight="1">
      <x:c r="A33" s="25" t="s">
        <x:v>121</x:v>
      </x:c>
      <x:c r="B33" s="21"/>
      <x:c r="C33" s="20"/>
      <x:c r="D33" s="20"/>
      <x:c r="E33" s="20"/>
      <x:c r="F33" s="26"/>
    </x:row>
    <x:row r="34" spans="1:6" s="19" customFormat="1" ht="20" customHeight="1">
      <x:c r="A34" s="25" t="s">
        <x:v>150</x:v>
      </x:c>
      <x:c r="B34" s="21"/>
      <x:c r="C34" s="20"/>
      <x:c r="D34" s="20"/>
      <x:c r="E34" s="20"/>
      <x:c r="F34" s="26"/>
    </x:row>
    <x:row r="35" spans="1:6" ht="20" customHeight="1">
      <x:c r="A35" s="25" t="s">
        <x:v>113</x:v>
      </x:c>
      <x:c r="B35" s="17"/>
      <x:c r="C35" s="22"/>
      <x:c r="D35" s="22"/>
      <x:c r="E35" s="22"/>
      <x:c r="F35" s="27"/>
    </x:row>
    <x:row r="36" spans="1:6" ht="20" customHeight="1">
      <x:c r="A36" s="158" t="s">
        <x:v>131</x:v>
      </x:c>
      <x:c r="B36" s="159"/>
      <x:c r="C36" s="28"/>
      <x:c r="D36" s="28"/>
      <x:c r="E36" s="28"/>
      <x:c r="F36" s="29"/>
    </x:row>
    <x:row r="37" ht="20" customHeight="1"/>
    <x:row r="38" ht="20" customHeight="1"/>
    <x:row r="39" ht="20" customHeight="1"/>
    <x:row r="40" ht="20" customHeight="1"/>
    <x:row r="41" ht="20" customHeight="1"/>
    <x:row r="42" ht="20" customHeight="1"/>
    <x:row r="43" ht="20" customHeight="1"/>
    <x:row r="44" ht="20" customHeight="1"/>
    <x:row r="45" ht="20" customHeight="1"/>
    <x:row r="46" ht="20" customHeight="1"/>
    <x:row r="47" ht="20" customHeight="1"/>
    <x:row r="48" ht="20" customHeight="1"/>
    <x:row r="49" ht="20" customHeight="1"/>
    <x:row r="50" ht="20" customHeight="1"/>
    <x:row r="51" ht="20" customHeight="1"/>
    <x:row r="52" ht="20" customHeight="1"/>
    <x:row r="53" ht="20" customHeight="1"/>
    <x:row r="54" ht="20" customHeight="1"/>
    <x:row r="55" ht="20" customHeight="1"/>
    <x:row r="56" ht="20" customHeight="1"/>
    <x:row r="57" ht="20" customHeight="1"/>
    <x:row r="58" ht="20" customHeight="1"/>
    <x:row r="59" ht="20" customHeight="1"/>
    <x:row r="60" ht="20" customHeight="1"/>
    <x:row r="61" ht="20" customHeight="1"/>
    <x:row r="62" ht="20" customHeight="1"/>
    <x:row r="63" ht="20" customHeight="1"/>
    <x:row r="64" ht="20" customHeight="1"/>
    <x:row r="65" ht="20" customHeight="1"/>
    <x:row r="66" ht="20" customHeight="1"/>
    <x:row r="67" ht="20" customHeight="1"/>
    <x:row r="68" ht="20" customHeight="1"/>
    <x:row r="69" ht="20" customHeight="1"/>
    <x:row r="70" ht="20" customHeight="1"/>
    <x:row r="71" ht="20" customHeight="1"/>
    <x:row r="72" ht="20" customHeight="1"/>
    <x:row r="73" ht="20" customHeight="1"/>
    <x:row r="74" ht="20" customHeight="1"/>
    <x:row r="75" ht="20" customHeight="1"/>
    <x:row r="76" ht="20" customHeight="1"/>
    <x:row r="77" ht="20" customHeight="1"/>
    <x:row r="78" ht="20" customHeight="1"/>
    <x:row r="79" ht="20" customHeight="1"/>
    <x:row r="80" ht="20" customHeight="1"/>
    <x:row r="81" ht="20" customHeight="1"/>
    <x:row r="82" ht="20" customHeight="1"/>
    <x:row r="83" ht="20" customHeight="1"/>
    <x:row r="84" ht="20" customHeight="1"/>
    <x:row r="85" ht="20" customHeight="1"/>
    <x:row r="86" ht="20" customHeight="1"/>
    <x:row r="87" ht="20" customHeight="1"/>
    <x:row r="88" ht="20" customHeight="1"/>
    <x:row r="89" ht="20" customHeight="1"/>
    <x:row r="90" ht="20" customHeight="1"/>
    <x:row r="91" ht="20" customHeight="1"/>
    <x:row r="92" ht="20" customHeight="1"/>
    <x:row r="93" ht="20" customHeight="1"/>
    <x:row r="94" ht="20" customHeight="1"/>
    <x:row r="95" ht="20" customHeight="1"/>
    <x:row r="96" ht="20" customHeight="1"/>
    <x:row r="97" ht="20" customHeight="1"/>
    <x:row r="98" ht="20" customHeight="1"/>
    <x:row r="99" ht="20" customHeight="1"/>
    <x:row r="100" ht="20" customHeight="1"/>
    <x:row r="101" ht="20" customHeight="1"/>
    <x:row r="102" ht="20" customHeight="1"/>
    <x:row r="103" ht="20" customHeight="1"/>
    <x:row r="104" ht="20" customHeight="1"/>
    <x:row r="105" ht="20" customHeight="1"/>
    <x:row r="106" ht="20" customHeight="1"/>
    <x:row r="107" ht="20" customHeight="1"/>
    <x:row r="108" ht="20" customHeight="1"/>
    <x:row r="109" ht="20" customHeight="1"/>
    <x:row r="110" ht="20" customHeight="1"/>
    <x:row r="111" ht="20" customHeight="1"/>
    <x:row r="112" ht="20" customHeight="1"/>
    <x:row r="113" ht="20" customHeight="1"/>
    <x:row r="114" ht="20" customHeight="1"/>
    <x:row r="115" ht="20" customHeight="1"/>
    <x:row r="116" ht="20" customHeight="1"/>
    <x:row r="117" ht="20" customHeight="1"/>
    <x:row r="118" ht="20" customHeight="1"/>
    <x:row r="119" ht="20" customHeight="1"/>
    <x:row r="120" ht="20" customHeight="1"/>
    <x:row r="121" ht="20" customHeight="1"/>
    <x:row r="122" ht="20" customHeight="1"/>
    <x:row r="123" ht="20" customHeight="1"/>
    <x:row r="124" ht="20" customHeight="1"/>
    <x:row r="125" ht="20" customHeight="1"/>
    <x:row r="126" ht="20" customHeight="1"/>
    <x:row r="127" ht="20" customHeight="1"/>
    <x:row r="128" ht="20" customHeight="1"/>
    <x:row r="129" ht="20" customHeight="1"/>
    <x:row r="130" ht="20" customHeight="1"/>
    <x:row r="131" ht="20" customHeight="1"/>
    <x:row r="132" ht="20" customHeight="1"/>
    <x:row r="133" ht="20" customHeight="1"/>
    <x:row r="134" ht="20" customHeight="1"/>
    <x:row r="135" ht="20" customHeight="1"/>
    <x:row r="136" ht="20" customHeight="1"/>
    <x:row r="137" ht="20" customHeight="1"/>
    <x:row r="138" ht="20" customHeight="1"/>
    <x:row r="139" ht="20" customHeight="1"/>
    <x:row r="140" ht="20" customHeight="1"/>
    <x:row r="141" ht="20" customHeight="1"/>
    <x:row r="142" ht="20" customHeight="1"/>
    <x:row r="143" ht="20" customHeight="1"/>
    <x:row r="144" ht="20" customHeight="1"/>
    <x:row r="145" ht="20" customHeight="1"/>
    <x:row r="146" ht="20" customHeight="1"/>
    <x:row r="147" ht="20" customHeight="1"/>
    <x:row r="148" ht="20" customHeight="1"/>
    <x:row r="149" ht="20" customHeight="1"/>
    <x:row r="150" ht="20" customHeight="1"/>
    <x:row r="151" ht="20" customHeight="1"/>
    <x:row r="152" ht="20" customHeight="1"/>
    <x:row r="153" ht="20" customHeight="1"/>
    <x:row r="154" ht="20" customHeight="1"/>
    <x:row r="155" ht="20" customHeight="1"/>
    <x:row r="156" ht="20" customHeight="1"/>
    <x:row r="157" ht="20" customHeight="1"/>
    <x:row r="158" ht="20" customHeight="1"/>
    <x:row r="159" ht="20" customHeight="1"/>
    <x:row r="160" ht="20" customHeight="1"/>
    <x:row r="161" ht="20" customHeight="1"/>
    <x:row r="162" ht="20" customHeight="1"/>
    <x:row r="163" ht="20" customHeight="1"/>
    <x:row r="164" ht="20" customHeight="1"/>
    <x:row r="165" ht="20" customHeight="1"/>
    <x:row r="166" ht="20" customHeight="1"/>
    <x:row r="167" ht="20" customHeight="1"/>
    <x:row r="168" ht="20" customHeight="1"/>
    <x:row r="169" ht="20" customHeight="1"/>
    <x:row r="170" ht="20" customHeight="1"/>
    <x:row r="171" ht="20" customHeight="1"/>
    <x:row r="172" ht="20" customHeight="1"/>
    <x:row r="173" ht="20" customHeight="1"/>
    <x:row r="174" ht="20" customHeight="1"/>
    <x:row r="175" ht="20" customHeight="1"/>
    <x:row r="176" ht="20" customHeight="1"/>
  </x:sheetData>
  <x:mergeCells count="2">
    <x:mergeCell ref="A1:F1"/>
    <x:mergeCell ref="A36:B36"/>
  </x:mergeCells>
  <x:pageMargins left="0.53125" right="0.39333334565162658691" top="0.45305556058883666992" bottom="0.37986111640930175781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공휴일데이터</vt:lpstr>
      <vt:lpstr>사업장 확인용 체크리스트(제출 불필요)</vt:lpstr>
      <vt:lpstr>단축률 산정내역(제출 필수)</vt:lpstr>
      <vt:lpstr>수당산출내역(제출 필수)</vt:lpstr>
      <vt:lpstr>출퇴근기록(객관적 자료와 제출, 100%단축시 미제출)</vt:lpstr>
    </vt:vector>
  </ep:TitlesOfParts>
  <ep:TotalTime>3514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리스PC-1910-1446</dc:creator>
  <cp:lastModifiedBy>Moel</cp:lastModifiedBy>
  <cp:revision>351</cp:revision>
  <cp:lastPrinted>2020-04-03T06:14:51.000</cp:lastPrinted>
  <dcterms:created xsi:type="dcterms:W3CDTF">2020-04-02T07:22:03.000</dcterms:created>
  <dcterms:modified xsi:type="dcterms:W3CDTF">2026-07-31T10:32:12.456</dcterms:modified>
  <cp:version>1200.0100.01</cp:version>
</cp:coreProperties>
</file>